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jmu-my.sharepoint.com/personal/nspslaid_ljmu_ac_uk/Documents/PhD/2. Questionnaires/Coding/"/>
    </mc:Choice>
  </mc:AlternateContent>
  <xr:revisionPtr revIDLastSave="3925" documentId="11_F25DC773A252ABDACC10481C599A78005BDE58EC" xr6:coauthVersionLast="47" xr6:coauthVersionMax="47" xr10:uidLastSave="{96553845-C5DE-4066-9545-07B81E9DB693}"/>
  <bookViews>
    <workbookView xWindow="-28920" yWindow="1680" windowWidth="29040" windowHeight="15720" activeTab="3" xr2:uid="{00000000-000D-0000-FFFF-FFFF00000000}"/>
  </bookViews>
  <sheets>
    <sheet name="Q9" sheetId="1" r:id="rId1"/>
    <sheet name="Q11" sheetId="10" r:id="rId2"/>
    <sheet name="Q12" sheetId="11" r:id="rId3"/>
    <sheet name="Q13" sheetId="12" r:id="rId4"/>
    <sheet name="Q14" sheetId="6" r:id="rId5"/>
    <sheet name="Q15" sheetId="7" r:id="rId6"/>
    <sheet name="Q16" sheetId="8" r:id="rId7"/>
    <sheet name="Q17" sheetId="13" r:id="rId8"/>
    <sheet name="Q18"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12" l="1"/>
  <c r="F93" i="12"/>
  <c r="F92" i="12"/>
  <c r="F77" i="11"/>
  <c r="F76" i="11"/>
  <c r="F102" i="10"/>
  <c r="J11" i="11"/>
  <c r="F101" i="10"/>
  <c r="I22" i="10"/>
  <c r="F40" i="7"/>
  <c r="F39" i="7"/>
  <c r="F75" i="11"/>
  <c r="F74" i="11"/>
  <c r="F100" i="10"/>
  <c r="F99" i="10"/>
  <c r="D47" i="13"/>
  <c r="D45" i="13"/>
  <c r="D36" i="13"/>
  <c r="D33" i="13"/>
  <c r="D31" i="13"/>
  <c r="D26" i="13"/>
  <c r="D20" i="13"/>
  <c r="D7" i="13"/>
  <c r="D2" i="13"/>
  <c r="F2" i="12"/>
  <c r="E14" i="12"/>
  <c r="E16" i="12"/>
  <c r="F14" i="12" s="1"/>
  <c r="E19" i="12"/>
  <c r="E30" i="12"/>
  <c r="E32" i="12"/>
  <c r="F30" i="12" s="1"/>
  <c r="E37" i="12"/>
  <c r="F46" i="12"/>
  <c r="E47" i="12"/>
  <c r="E53" i="12"/>
  <c r="E56" i="12"/>
  <c r="E58" i="12"/>
  <c r="F58" i="12"/>
  <c r="E61" i="12"/>
  <c r="E69" i="12"/>
  <c r="E75" i="12"/>
  <c r="E78" i="12"/>
  <c r="F82" i="12"/>
  <c r="E2" i="11"/>
  <c r="F2" i="11" s="1"/>
  <c r="E7" i="11"/>
  <c r="E12" i="11"/>
  <c r="E16" i="11"/>
  <c r="F16" i="11" s="1"/>
  <c r="E22" i="11"/>
  <c r="E25" i="11"/>
  <c r="E28" i="11"/>
  <c r="E30" i="11"/>
  <c r="E52" i="11"/>
  <c r="F52" i="11" s="1"/>
  <c r="E2" i="10"/>
  <c r="F2" i="10"/>
  <c r="F17" i="10"/>
  <c r="F34" i="10"/>
  <c r="F47" i="10"/>
  <c r="E60" i="10"/>
  <c r="E67" i="10"/>
  <c r="F60" i="10" s="1"/>
  <c r="E79" i="10"/>
  <c r="E89" i="10"/>
  <c r="E62" i="9"/>
  <c r="F61" i="9" s="1"/>
  <c r="E66" i="9"/>
  <c r="F66" i="9" s="1"/>
  <c r="E69" i="9"/>
  <c r="E72" i="9"/>
  <c r="F72" i="9" s="1"/>
  <c r="E79" i="9"/>
  <c r="E84" i="9"/>
  <c r="E89" i="9"/>
  <c r="F93" i="9"/>
  <c r="E59" i="9"/>
  <c r="E57" i="9"/>
  <c r="E50" i="9"/>
  <c r="E47" i="9"/>
  <c r="E45" i="9"/>
  <c r="E33" i="9"/>
  <c r="E25" i="9"/>
  <c r="E21" i="9"/>
  <c r="E11" i="9"/>
  <c r="E15" i="9"/>
  <c r="E9" i="9"/>
  <c r="F4" i="9"/>
  <c r="D29" i="8"/>
  <c r="D21" i="8"/>
  <c r="D16" i="8"/>
  <c r="D9" i="8"/>
  <c r="D6" i="8"/>
  <c r="D3" i="8"/>
  <c r="F25" i="7"/>
  <c r="F15" i="7"/>
  <c r="E7" i="7"/>
  <c r="F7" i="7" s="1"/>
  <c r="F2" i="7"/>
  <c r="F74" i="6"/>
  <c r="F64" i="6"/>
  <c r="E54" i="6"/>
  <c r="F56" i="6"/>
  <c r="E50" i="6"/>
  <c r="E48" i="6"/>
  <c r="E45" i="6"/>
  <c r="E43" i="6"/>
  <c r="F43" i="6" s="1"/>
  <c r="F36" i="6"/>
  <c r="F30" i="6"/>
  <c r="F27" i="6"/>
  <c r="F24" i="6"/>
  <c r="F18" i="6"/>
  <c r="F13" i="6"/>
  <c r="E3" i="6"/>
  <c r="F2" i="6" s="1"/>
  <c r="F21" i="9" l="1"/>
  <c r="F32" i="9"/>
  <c r="F50" i="9"/>
  <c r="F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tc={6B1602E2-0CDB-4F1C-BEF2-6C387A019AAA}</author>
  </authors>
  <commentList>
    <comment ref="A39" authorId="0" shapeId="0" xr:uid="{6B1602E2-0CDB-4F1C-BEF2-6C387A019AAA}">
      <text>
        <t>[Threaded comment]
Your version of Excel allows you to read this threaded comment; however, any edits to it will get removed if the file is opened in a newer version of Excel. Learn more: https://go.microsoft.com/fwlink/?linkid=870924
Comment:
    Could this be group dynamics?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tc={C66D7927-F0B9-408D-B17B-8D2A0D5A0BC1}</author>
  </authors>
  <commentList>
    <comment ref="B12" authorId="0" shapeId="0" xr:uid="{C66D7927-F0B9-408D-B17B-8D2A0D5A0BC1}">
      <text>
        <t>[Threaded comment]
Your version of Excel allows you to read this threaded comment; however, any edits to it will get removed if the file is opened in a newer version of Excel. Learn more: https://go.microsoft.com/fwlink/?linkid=870924
Comment:
    Not sure on this</t>
      </text>
    </comment>
  </commentList>
</comments>
</file>

<file path=xl/sharedStrings.xml><?xml version="1.0" encoding="utf-8"?>
<sst xmlns="http://schemas.openxmlformats.org/spreadsheetml/2006/main" count="1016" uniqueCount="787">
  <si>
    <t>Theme</t>
  </si>
  <si>
    <t>Codes</t>
  </si>
  <si>
    <t>Frequency</t>
  </si>
  <si>
    <t xml:space="preserve">Examples </t>
  </si>
  <si>
    <t>Very Active</t>
  </si>
  <si>
    <t>Very active</t>
  </si>
  <si>
    <t>"Very active, we meet often and have multi-agency meetings to  help solve the flooding issues" (participant 14)</t>
  </si>
  <si>
    <t>Very but reincarnated</t>
  </si>
  <si>
    <t>Meet quarterly</t>
  </si>
  <si>
    <t>I am very active</t>
  </si>
  <si>
    <t>9/10 exemplary</t>
  </si>
  <si>
    <t>Active</t>
  </si>
  <si>
    <t>"Active. We hold meetings, we have a Flood Action Plan" (Participant 42)</t>
  </si>
  <si>
    <t>Continue to be active through member loss</t>
  </si>
  <si>
    <t>Meet periodically</t>
  </si>
  <si>
    <t>Now active after years of inactivity</t>
  </si>
  <si>
    <t>Holds regular meetings</t>
  </si>
  <si>
    <t xml:space="preserve">Active but small </t>
  </si>
  <si>
    <t>"Active, but only small core of about 5 people." (Participant 17)</t>
  </si>
  <si>
    <t>Actively engaged with main agencies</t>
  </si>
  <si>
    <t>"Active and engaged with relevant flood risk management authorities" (Participant 118)</t>
  </si>
  <si>
    <t>Reasonably active</t>
  </si>
  <si>
    <t>Average</t>
  </si>
  <si>
    <t>"Average - we meet informally most of the time." (Participant 86)</t>
  </si>
  <si>
    <t>Quite active</t>
  </si>
  <si>
    <t>Okay</t>
  </si>
  <si>
    <t>As active as allowed</t>
  </si>
  <si>
    <t>Light touch</t>
  </si>
  <si>
    <t>Meet twice a year</t>
  </si>
  <si>
    <t>"meet twice a year and email in between." (Participant 4)</t>
  </si>
  <si>
    <t>Minimally active</t>
  </si>
  <si>
    <t>Moderately active</t>
  </si>
  <si>
    <t>Fairly active</t>
  </si>
  <si>
    <t>"Fairly active. We meet every 6 months and usually have the local authority flood agency, Highways and sometimes the EA attending. We keep the village informed at times of flood risk." (Participant 43)</t>
  </si>
  <si>
    <t>Increasingly active</t>
  </si>
  <si>
    <t>Becoming more active</t>
  </si>
  <si>
    <t>Plan to be active</t>
  </si>
  <si>
    <t>Beginning to get everything together</t>
  </si>
  <si>
    <t>"We are only just beginning to get everything together ." (Particpant 79)</t>
  </si>
  <si>
    <t>Requires improvement</t>
  </si>
  <si>
    <t>Could do better</t>
  </si>
  <si>
    <t>"Like my old school report, could do better. Difficult to achieve any meaningful results. Progress is slow and bureaucratic." (Participant 25)</t>
  </si>
  <si>
    <t>Opportunity to be more active</t>
  </si>
  <si>
    <t>"Opportunity to be more active as the project develops" (Participant 94)</t>
  </si>
  <si>
    <t>Should be more proactive</t>
  </si>
  <si>
    <t>Fairly inactive</t>
  </si>
  <si>
    <t>"Fairly inactive. No incentive and lack of achievement." (Participant 52)</t>
  </si>
  <si>
    <t>Not very</t>
  </si>
  <si>
    <t>Not so active now</t>
  </si>
  <si>
    <t>"We are not so active now as we have several projects to mitigate flooding going on." (Participant 41)</t>
  </si>
  <si>
    <t>Not that active</t>
  </si>
  <si>
    <t>Dormant</t>
  </si>
  <si>
    <t>No longer active</t>
  </si>
  <si>
    <t>"We are not active- deliberately so as any work that needed to be done was completed after the last incident" (Participant 53)</t>
  </si>
  <si>
    <t>"Dormant. The role has been taken on by the Town Council’ flood working group’" (Participant 101)</t>
  </si>
  <si>
    <t>Redundant</t>
  </si>
  <si>
    <t>More or less dormant</t>
  </si>
  <si>
    <t>"More or less dormant now because our Town Council have set up a Working Flood Group" (Participant 1)</t>
  </si>
  <si>
    <t>Inactive</t>
  </si>
  <si>
    <t>"Not at all active. We struggle to engage with the local community as it is so transient and non english speaking" (Participant 113)</t>
  </si>
  <si>
    <t>Disbanded</t>
  </si>
  <si>
    <t>No longer exists</t>
  </si>
  <si>
    <t>"It no longer exists" (participant 120)</t>
  </si>
  <si>
    <t>Inactive but active when required</t>
  </si>
  <si>
    <t>Very when required</t>
  </si>
  <si>
    <t>Active when required</t>
  </si>
  <si>
    <t>"Only active when needed" (Participant 129)</t>
  </si>
  <si>
    <t>Inactive but will start again if required</t>
  </si>
  <si>
    <t>No answer</t>
  </si>
  <si>
    <t>No direct answer</t>
  </si>
  <si>
    <t>"Calms the fears of villagers when water rising." (Participant 104)</t>
  </si>
  <si>
    <t>Sub-Theme</t>
  </si>
  <si>
    <t>Sub-theme Total</t>
  </si>
  <si>
    <t>Theme total</t>
  </si>
  <si>
    <t>Collaboration</t>
  </si>
  <si>
    <t>Agencies</t>
  </si>
  <si>
    <t>Working with agencies</t>
  </si>
  <si>
    <t>"Working with the agencies" (Participant 4)</t>
  </si>
  <si>
    <t>Working with NFF</t>
  </si>
  <si>
    <t>"Having NFF support" (Participant 132)</t>
  </si>
  <si>
    <t xml:space="preserve">Taking accountability </t>
  </si>
  <si>
    <t>Attendees being experts in their field</t>
  </si>
  <si>
    <t>"All who attend are experts in their field and are able to take away actions to complete" (Participant 87)</t>
  </si>
  <si>
    <t>Engaging with industry professionals</t>
  </si>
  <si>
    <t>"Provides an opportunity to invite speakers from those from within the flood alleviation industry to put forward alternative solutions." (Participant 19)</t>
  </si>
  <si>
    <t>Collaborations with agencies</t>
  </si>
  <si>
    <t>"...discussions with developers about building 900 new houses in the flood plain" (Participant 80)</t>
  </si>
  <si>
    <t>Co-ordinated by town council</t>
  </si>
  <si>
    <t>"we are co-ordinated by the town council" (Participant 115)</t>
  </si>
  <si>
    <t>Other community Groups</t>
  </si>
  <si>
    <t>Working closely with other community groups</t>
  </si>
  <si>
    <t>"Liaison with other adjoining FLAGS." (Participant 128)</t>
  </si>
  <si>
    <t>Linking local groups</t>
  </si>
  <si>
    <t>"linking local groups" (Participant 126)</t>
  </si>
  <si>
    <t xml:space="preserve">Community </t>
  </si>
  <si>
    <t xml:space="preserve">Community involvement </t>
  </si>
  <si>
    <t>"Support of each affected resident" (Participant 51)</t>
  </si>
  <si>
    <t>Listening to residents</t>
  </si>
  <si>
    <t>"Ensuring that the residents from the different flood-risk areas have the chance to get their voices/experiences/concerns raised and listened" (Participant 77)</t>
  </si>
  <si>
    <t>Volunteers</t>
  </si>
  <si>
    <t>"Coordinating volunteer activity in a flood event" (Participant 10)</t>
  </si>
  <si>
    <t>Working together</t>
  </si>
  <si>
    <t>"Local businesses and residents work very well together " (Participant 99)</t>
  </si>
  <si>
    <t>Farmer involvement</t>
  </si>
  <si>
    <t>"We were able to get some farmers involved in one of the Flood group and this has the biggest impact as they had knowledge of the land, where they thought the issues were and felt community wide involving them - they were just seen as the baddies" (Participant 59)</t>
  </si>
  <si>
    <t>Wider Projects</t>
  </si>
  <si>
    <t>Involvement in other projects</t>
  </si>
  <si>
    <t>"EA - have a standing working group Surface Water Issues and Solutions (SWISh)that I chair where work of flood groups are reported and issues discussed." (Participant 27)</t>
  </si>
  <si>
    <t>Communication</t>
  </si>
  <si>
    <t xml:space="preserve">Social media </t>
  </si>
  <si>
    <t>Whatsapp</t>
  </si>
  <si>
    <t>"We have a Whatsapp group for the flood group members, and also a much larger village support group chat that, if there is an alert for others' benefits, can be very helpful to share. " (Participant 110)</t>
  </si>
  <si>
    <t>Facebook</t>
  </si>
  <si>
    <t>" Useful communications with the community via the '... Flood News' facebook page. " (Participant 35)</t>
  </si>
  <si>
    <t>"Social media" (Participant 10)</t>
  </si>
  <si>
    <t>Email</t>
  </si>
  <si>
    <t>Emails</t>
  </si>
  <si>
    <t>"One member has an email group which includes all fulltime residents." (Participant 53)</t>
  </si>
  <si>
    <t>General communication</t>
  </si>
  <si>
    <t>"Good comms" (Participant 103)</t>
  </si>
  <si>
    <t>Communication within the Group</t>
  </si>
  <si>
    <t>"Good communications within the group" (Participant 88)</t>
  </si>
  <si>
    <t>External communication</t>
  </si>
  <si>
    <t>Communication with the community</t>
  </si>
  <si>
    <t>"Communications with the Local Populace" (Participant 109)</t>
  </si>
  <si>
    <t>Website</t>
  </si>
  <si>
    <t>"Fantastic website" (Participant 91)</t>
  </si>
  <si>
    <t>Dissemination of information</t>
  </si>
  <si>
    <t>"Dissemination of information and local knowledge to individuals, PC and other bodies" (Participant 27)</t>
  </si>
  <si>
    <t>Bullitin</t>
  </si>
  <si>
    <t>"We produce a monthly bulletin with a circulation of approx 200" (Participant 84)</t>
  </si>
  <si>
    <t>Newsletter</t>
  </si>
  <si>
    <t>"We all live on the same residential mobile home park and have a Community Association and newsletter so are able to update residents quite easily." (Participant 83)</t>
  </si>
  <si>
    <t>Communication with the agencies</t>
  </si>
  <si>
    <t>" we communicate directly with the NFF and council and help them communicate with other residents" (Participant 123)</t>
  </si>
  <si>
    <t>Funding</t>
  </si>
  <si>
    <t>N/A</t>
  </si>
  <si>
    <t xml:space="preserve">Funding </t>
  </si>
  <si>
    <t>"Securing funding" (Participant 21)</t>
  </si>
  <si>
    <t>"To hopefully get support and funding to help with the flooding issues" (Participant 79)</t>
  </si>
  <si>
    <t>Lay knowledge</t>
  </si>
  <si>
    <t>Local knowledge</t>
  </si>
  <si>
    <t>"Identifying and exploiting the professional expertise of residents" (Participant 116)</t>
  </si>
  <si>
    <t>"Community knowledge to understand cause and effect as we flash flood." (Participant 12)</t>
  </si>
  <si>
    <t>Meetings</t>
  </si>
  <si>
    <t>Multi-agency meetings</t>
  </si>
  <si>
    <t>Online meetings</t>
  </si>
  <si>
    <t>Open meetings</t>
  </si>
  <si>
    <t>Regular meetings</t>
  </si>
  <si>
    <t>Reputation</t>
  </si>
  <si>
    <t>Excellent reputation</t>
  </si>
  <si>
    <t>Being known</t>
  </si>
  <si>
    <t>Being taken seriously</t>
  </si>
  <si>
    <t>Trust</t>
  </si>
  <si>
    <t>Well respected</t>
  </si>
  <si>
    <t>Results</t>
  </si>
  <si>
    <t>Support</t>
  </si>
  <si>
    <t>Within the group</t>
  </si>
  <si>
    <t xml:space="preserve">From agencies </t>
  </si>
  <si>
    <t>Support from Agencies</t>
  </si>
  <si>
    <t>Support from NFF</t>
  </si>
  <si>
    <t xml:space="preserve">Supporting the community </t>
  </si>
  <si>
    <t>Resources</t>
  </si>
  <si>
    <t>Equipment</t>
  </si>
  <si>
    <t>Research</t>
  </si>
  <si>
    <t>Nothing Positive</t>
  </si>
  <si>
    <t>Negative comments</t>
  </si>
  <si>
    <t>Not very much</t>
  </si>
  <si>
    <t>needs reforming</t>
  </si>
  <si>
    <t>Local knowledge and experience</t>
  </si>
  <si>
    <t>Being made up of locals who have flooded</t>
  </si>
  <si>
    <t>Being local residents</t>
  </si>
  <si>
    <t>Living in the same area</t>
  </si>
  <si>
    <t>Having members not affected by flooding</t>
  </si>
  <si>
    <t>Repeated flooding maintaining hazard perception</t>
  </si>
  <si>
    <t>Experience</t>
  </si>
  <si>
    <t>Group cohesion and collaboration</t>
  </si>
  <si>
    <t>Group cohesion</t>
  </si>
  <si>
    <t>Unity</t>
  </si>
  <si>
    <t>Listening</t>
  </si>
  <si>
    <t>Getting along well</t>
  </si>
  <si>
    <t>Common goal</t>
  </si>
  <si>
    <t>Sense of community</t>
  </si>
  <si>
    <t>Respecting other members views</t>
  </si>
  <si>
    <t>Group dynamics</t>
  </si>
  <si>
    <t>Diversity and representation</t>
  </si>
  <si>
    <t>Symmetry of group representatives</t>
  </si>
  <si>
    <t>Diversity in the group</t>
  </si>
  <si>
    <t>Dynamic group of key members</t>
  </si>
  <si>
    <t>Skills, motivation and personal qualities</t>
  </si>
  <si>
    <t>Skill sets</t>
  </si>
  <si>
    <t>Being driven</t>
  </si>
  <si>
    <t>Being realistic</t>
  </si>
  <si>
    <t xml:space="preserve">Enthusiasm </t>
  </si>
  <si>
    <t>Motivation</t>
  </si>
  <si>
    <t>Passion</t>
  </si>
  <si>
    <t>Patience</t>
  </si>
  <si>
    <t>Persistance</t>
  </si>
  <si>
    <t>Progressive outlook</t>
  </si>
  <si>
    <t>Remaining positive</t>
  </si>
  <si>
    <t>Structure and organisation</t>
  </si>
  <si>
    <t>Bottom-driven group</t>
  </si>
  <si>
    <t>Single spokes person and point of contact</t>
  </si>
  <si>
    <t>Working outside of the council authority</t>
  </si>
  <si>
    <t>Chairman</t>
  </si>
  <si>
    <t>Steering group</t>
  </si>
  <si>
    <t>Small in size</t>
  </si>
  <si>
    <t xml:space="preserve">Long establishment </t>
  </si>
  <si>
    <t>Informality</t>
  </si>
  <si>
    <t>Informal reps</t>
  </si>
  <si>
    <t>informality</t>
  </si>
  <si>
    <t>Confusion between RMAs</t>
  </si>
  <si>
    <t>Communication with RMAs</t>
  </si>
  <si>
    <t>No contact from NFF</t>
  </si>
  <si>
    <t>Lack of information</t>
  </si>
  <si>
    <t>Communication within the group</t>
  </si>
  <si>
    <t>Communication during events</t>
  </si>
  <si>
    <t>No communication</t>
  </si>
  <si>
    <t>Disseminating information</t>
  </si>
  <si>
    <t>Reaching residents not online</t>
  </si>
  <si>
    <t>Language barriers</t>
  </si>
  <si>
    <t>Communication with agencies</t>
  </si>
  <si>
    <t>Contact with agencies outside of usual workng hours</t>
  </si>
  <si>
    <t>Communication with the wider community</t>
  </si>
  <si>
    <t>Communication with community</t>
  </si>
  <si>
    <t>Access to information</t>
  </si>
  <si>
    <t>Getting RMAs to listen to lay knowledge</t>
  </si>
  <si>
    <t>Demands 'they' fix it</t>
  </si>
  <si>
    <t>Member engagement and participation</t>
  </si>
  <si>
    <t>Commitment of group members</t>
  </si>
  <si>
    <t>Engagement from group members</t>
  </si>
  <si>
    <t>Balancing group needs with personal needs</t>
  </si>
  <si>
    <t>Dependency on a core group or person</t>
  </si>
  <si>
    <t xml:space="preserve">Member retention and recruitment </t>
  </si>
  <si>
    <t>Small group size</t>
  </si>
  <si>
    <t>Keeping momentum</t>
  </si>
  <si>
    <t>Leadership and governance</t>
  </si>
  <si>
    <t>Current leadership</t>
  </si>
  <si>
    <t>Planning future leadership changes</t>
  </si>
  <si>
    <t>Strong personalities witin the group</t>
  </si>
  <si>
    <t>Limited understanding of group roles</t>
  </si>
  <si>
    <t xml:space="preserve">Organisation and planning </t>
  </si>
  <si>
    <t>Lack of organisation</t>
  </si>
  <si>
    <t>No action plan</t>
  </si>
  <si>
    <t>Focus of the agenda</t>
  </si>
  <si>
    <t>Age of members</t>
  </si>
  <si>
    <t xml:space="preserve">No flood wardens </t>
  </si>
  <si>
    <t>Emotional and social factors</t>
  </si>
  <si>
    <t>Frustration</t>
  </si>
  <si>
    <t xml:space="preserve">Reliving experiences </t>
  </si>
  <si>
    <t>No leadership</t>
  </si>
  <si>
    <t>No meetings</t>
  </si>
  <si>
    <t>Meeting organisation</t>
  </si>
  <si>
    <t>Organisation of meetings</t>
  </si>
  <si>
    <t>Multi-Agency meetings</t>
  </si>
  <si>
    <t>timing of multi-agency meetings</t>
  </si>
  <si>
    <t>Skills and knowledge gaps</t>
  </si>
  <si>
    <t xml:space="preserve">Lack of suitable training </t>
  </si>
  <si>
    <t>Lack of knowledge</t>
  </si>
  <si>
    <t>Political issues</t>
  </si>
  <si>
    <t>Benefit-cost ratio calculations</t>
  </si>
  <si>
    <t>Funding allocations</t>
  </si>
  <si>
    <t>Bureaucracy and governance challenges</t>
  </si>
  <si>
    <t>Representation and recognition</t>
  </si>
  <si>
    <t>Rural communities being ignored</t>
  </si>
  <si>
    <t>No offical role in defending the village</t>
  </si>
  <si>
    <t xml:space="preserve">Bureaucratic systems </t>
  </si>
  <si>
    <t>Enforcing riparian ownership</t>
  </si>
  <si>
    <t>Time and progress challenges</t>
  </si>
  <si>
    <t>Slow Outcomes</t>
  </si>
  <si>
    <t>Lack of results</t>
  </si>
  <si>
    <t>Time demands and constraints</t>
  </si>
  <si>
    <t xml:space="preserve">Time consuming </t>
  </si>
  <si>
    <t>Time actions take</t>
  </si>
  <si>
    <t>Short notice of actions during events</t>
  </si>
  <si>
    <t>Agency and community engagement challenges</t>
  </si>
  <si>
    <t>Limited engagement and action from RMAs</t>
  </si>
  <si>
    <t>Lack of responsibility from agencies</t>
  </si>
  <si>
    <t>Lack of action from RMA</t>
  </si>
  <si>
    <t>Lack of focus from RMAs</t>
  </si>
  <si>
    <t>Lack of support from RMAs</t>
  </si>
  <si>
    <t>Reduced support from agency management</t>
  </si>
  <si>
    <t>Reluctancy from RMAs to get involved</t>
  </si>
  <si>
    <t xml:space="preserve">RMA lack of capacity </t>
  </si>
  <si>
    <t>Community involvement and continuity issues</t>
  </si>
  <si>
    <t>Continuity</t>
  </si>
  <si>
    <t>Community support</t>
  </si>
  <si>
    <t>Lack of community action</t>
  </si>
  <si>
    <t xml:space="preserve">Staff changes in agencies </t>
  </si>
  <si>
    <t>Unprofessional behaviour from RMAs</t>
  </si>
  <si>
    <t>Previous experiences with RMAs</t>
  </si>
  <si>
    <t>Not involving councillors or MPs</t>
  </si>
  <si>
    <t>Relationships with RMAs</t>
  </si>
  <si>
    <t>Community relationships</t>
  </si>
  <si>
    <t>Issues with resources</t>
  </si>
  <si>
    <t>Disrepair of PfR</t>
  </si>
  <si>
    <t>Monitoring equipment</t>
  </si>
  <si>
    <t>No issues</t>
  </si>
  <si>
    <t>Unknown</t>
  </si>
  <si>
    <t>Communciation issues</t>
  </si>
  <si>
    <t>Issues with group dynamics and experiences</t>
  </si>
  <si>
    <t>Issues with meetings</t>
  </si>
  <si>
    <t>Lack of action</t>
  </si>
  <si>
    <t>"Trying to reach vulnerable residents who are not online, on Facebook" (Participant 10)</t>
  </si>
  <si>
    <t>"Lack of opportunities for volunteers leads to less engagement" (Participant 7)</t>
  </si>
  <si>
    <t>"Current leadership" (Participant 24)</t>
  </si>
  <si>
    <t>Group capacity and skills</t>
  </si>
  <si>
    <t>Difficulty making progress</t>
  </si>
  <si>
    <t>"struggle to get the Council, EA and STW to do things in a reasonable amount of time" (Participant 15)</t>
  </si>
  <si>
    <t>"Reluctant stake holders of sheltered and affordable housing becoming involved in the flood plan or taking simple flood prevention measures" (Participant 20)</t>
  </si>
  <si>
    <t>"However high turn over of staff (RMAs), delays our FAS" (Participant 3)</t>
  </si>
  <si>
    <t>"Can't think of any issues given the difficulty of the remit" (Participant 17)</t>
  </si>
  <si>
    <t>"Having the time for better communication with each other" (Participant 72)</t>
  </si>
  <si>
    <t>"Lack of response within group when there’s a tricky piece of work " (participant 105)</t>
  </si>
  <si>
    <t>"Certain agencies seem to not communicate well with each other and planning issues seem to be unreachable" (participant 124)</t>
  </si>
  <si>
    <t>"Sometimes lack of information from involved authorities" (Participant 68)</t>
  </si>
  <si>
    <t>"Lack of information sharing and involvement via the Flood forum after change in staff roles" (Participant 94)</t>
  </si>
  <si>
    <t>"Also the number of different langauages that are spoken." (Participant 113)</t>
  </si>
  <si>
    <t>"Surprising lack of members given the 54 properties were flooded on Christmas Eve 2020." (Participant 39)</t>
  </si>
  <si>
    <t>"Keeping interest and energy when nothing appears to change" (Participant 72)</t>
  </si>
  <si>
    <t>"Continuity planning. Who will take over when key members step down/ retire/ move away" (Participant 103)</t>
  </si>
  <si>
    <t>"Need to be more organised." (Participant 107)</t>
  </si>
  <si>
    <t>"Other people trying to gate crash to get other more minor issues attended " (Participant 112)</t>
  </si>
  <si>
    <t>"I'm 74 and am concerned that if I become unwell, the group will fold. I try to keep records in order. We would like more young people involved." (Participant 28)</t>
  </si>
  <si>
    <t>"Committee roles identified, but still unsure of what the responsibilities are and how to organise ourselves and the rest of the group to be most effective" (Participant 107)</t>
  </si>
  <si>
    <t>"We're all volunteers, with very busy lives, so it's difficult to find the time to be more proactive and engage more frequently. " (Participant 110)</t>
  </si>
  <si>
    <t>"Actually meeting!" (Participant 30)</t>
  </si>
  <si>
    <t>"Getting people together (in the absence of an imminent emergency) was a bit of a struggle " (Participant 130)</t>
  </si>
  <si>
    <t>"MAMs are held during working hours to suit the agencies. Most of our FAG work so can’t attend meetings" (Participant 67)</t>
  </si>
  <si>
    <t>"limited scope of what members can do due to lack of suitable training." (Participant 115)</t>
  </si>
  <si>
    <t>"Lack of knowledge of the subject matter" (Participant 90)</t>
  </si>
  <si>
    <t>"Trying to obtain funding for works isn’t easy to obtain" (Participant 81)</t>
  </si>
  <si>
    <t>"It came out with a BCR of just under 1 but a BCR above 1 is required to allow any proper feasibility study to take place" (Participant 93)</t>
  </si>
  <si>
    <t>"Agency bureaucratic systems" (Participant 26)</t>
  </si>
  <si>
    <t>"Because we are very rural we seem to be low priority with some organisations. Shropshire Council officers do their best but nationally small rural communities seem to be ignored." (Participant 57)</t>
  </si>
  <si>
    <t>"I have not heard one mention of a successful outcome" (Participant 78)</t>
  </si>
  <si>
    <t>"Lack of Action/glacial progress by flood risk management bodies to mitigate flooding episodes" (Participant 125)</t>
  </si>
  <si>
    <t>"Getting Regulators to listen to local knowledge and observations" (Participant 114)</t>
  </si>
  <si>
    <t>"Lack of focal point with the Town Council, Counrt Council and Environment Agency" (Participant 76)</t>
  </si>
  <si>
    <t>"lack of support at times by agencies/individuals" (Participant 98)</t>
  </si>
  <si>
    <t>"Continuity an issue with parts of public sector" (Participant 25)</t>
  </si>
  <si>
    <t>"Residents arrive and complain at length (as they are entitled to) but then tend to step back from taking any action themselves" (Participant 54)</t>
  </si>
  <si>
    <t>"property level protection measures installed after the 2000 floods have fallen into disrepair, and there is no council or Environment Agency work to address this" (Participant 80)</t>
  </si>
  <si>
    <t>"Not tested." (Participant 117)</t>
  </si>
  <si>
    <t>Improved communication</t>
  </si>
  <si>
    <t>Communication with technical staff</t>
  </si>
  <si>
    <t>More communication within the group</t>
  </si>
  <si>
    <t>National joined up approach</t>
  </si>
  <si>
    <t>National network of groups</t>
  </si>
  <si>
    <t>National network of flood groups</t>
  </si>
  <si>
    <t>National joined up approach for groups</t>
  </si>
  <si>
    <t>National support</t>
  </si>
  <si>
    <t>Regulator for flooding</t>
  </si>
  <si>
    <t>Improved relationships with agencies</t>
  </si>
  <si>
    <t>More support from agencies</t>
  </si>
  <si>
    <t>More support from the NFF</t>
  </si>
  <si>
    <t>Improved relationships</t>
  </si>
  <si>
    <t>Development of relationships with agencies</t>
  </si>
  <si>
    <t>Links with local authorities</t>
  </si>
  <si>
    <t>Actions and priorities</t>
  </si>
  <si>
    <t xml:space="preserve">Council should be doing more </t>
  </si>
  <si>
    <t>RMAs prioritising community protection</t>
  </si>
  <si>
    <t>Commitment from agencies</t>
  </si>
  <si>
    <t>More action from agencies</t>
  </si>
  <si>
    <t>Earlier engagement with agencies</t>
  </si>
  <si>
    <t>More senior representatives from agencies</t>
  </si>
  <si>
    <t>Timescales for actions</t>
  </si>
  <si>
    <t>Increase speed of actions</t>
  </si>
  <si>
    <t>Timeframes</t>
  </si>
  <si>
    <t>Improve meeting focus and outcomes</t>
  </si>
  <si>
    <t>Meeting focus</t>
  </si>
  <si>
    <t>Ensure meetings are focused</t>
  </si>
  <si>
    <t>Focus on how we sort the issues</t>
  </si>
  <si>
    <t>Meeting organisation and timing</t>
  </si>
  <si>
    <t>Group membership and dynamics</t>
  </si>
  <si>
    <t>Group focus</t>
  </si>
  <si>
    <t>Positive outlook</t>
  </si>
  <si>
    <t>Emphasis on short term gains</t>
  </si>
  <si>
    <t>Group size and structure</t>
  </si>
  <si>
    <t>Group structure</t>
  </si>
  <si>
    <t>Large group</t>
  </si>
  <si>
    <t>Councils</t>
  </si>
  <si>
    <t>Councillors</t>
  </si>
  <si>
    <t>Parish council</t>
  </si>
  <si>
    <t>Town council</t>
  </si>
  <si>
    <t>Unitary Council</t>
  </si>
  <si>
    <t xml:space="preserve">Local council </t>
  </si>
  <si>
    <t>District council</t>
  </si>
  <si>
    <t>Borough council</t>
  </si>
  <si>
    <t>County council</t>
  </si>
  <si>
    <t xml:space="preserve">Council </t>
  </si>
  <si>
    <t>Local authority</t>
  </si>
  <si>
    <t>Government bodies</t>
  </si>
  <si>
    <t>DEFRA</t>
  </si>
  <si>
    <t>EA</t>
  </si>
  <si>
    <t>NRW</t>
  </si>
  <si>
    <t>Natural England</t>
  </si>
  <si>
    <t>Trusts</t>
  </si>
  <si>
    <t>Forestry commission</t>
  </si>
  <si>
    <t>Canal and rivers trust</t>
  </si>
  <si>
    <t>Parks trust</t>
  </si>
  <si>
    <t>River trust</t>
  </si>
  <si>
    <t>Wildlife trust</t>
  </si>
  <si>
    <t>National trust</t>
  </si>
  <si>
    <t>Experts</t>
  </si>
  <si>
    <t>Emergency services</t>
  </si>
  <si>
    <t>Local fire service</t>
  </si>
  <si>
    <t>Local police</t>
  </si>
  <si>
    <t>Utility companies</t>
  </si>
  <si>
    <t>Water company</t>
  </si>
  <si>
    <t>Utilities</t>
  </si>
  <si>
    <t>National Grid</t>
  </si>
  <si>
    <t>Charities and volunteer groups</t>
  </si>
  <si>
    <t>Environmental and conservation groups</t>
  </si>
  <si>
    <t>Flood wardens</t>
  </si>
  <si>
    <t>Local voluntary groups</t>
  </si>
  <si>
    <t>Other charities</t>
  </si>
  <si>
    <t>RSPB</t>
  </si>
  <si>
    <t>NFF</t>
  </si>
  <si>
    <t>Universities</t>
  </si>
  <si>
    <t>Local hydrologist</t>
  </si>
  <si>
    <t>Flooding experts</t>
  </si>
  <si>
    <t>Regional flood and coastal commitee</t>
  </si>
  <si>
    <t>Flood team</t>
  </si>
  <si>
    <t>CIWEM</t>
  </si>
  <si>
    <t>Flood and coastal risk managers</t>
  </si>
  <si>
    <t>Infrastructure, development and planning</t>
  </si>
  <si>
    <t>Transport infrastrucutre</t>
  </si>
  <si>
    <t>Network Rail</t>
  </si>
  <si>
    <t>Highways</t>
  </si>
  <si>
    <t>Drainage</t>
  </si>
  <si>
    <t>Drainage engineering</t>
  </si>
  <si>
    <t>Internal Drainage Board</t>
  </si>
  <si>
    <t>Land drainage authority</t>
  </si>
  <si>
    <t>Planning</t>
  </si>
  <si>
    <t>Planning board</t>
  </si>
  <si>
    <t>Emergency planning</t>
  </si>
  <si>
    <t>Consultancy and development</t>
  </si>
  <si>
    <t>Consultancy firms</t>
  </si>
  <si>
    <t>Contractors</t>
  </si>
  <si>
    <t>Developers</t>
  </si>
  <si>
    <t>Housing developers</t>
  </si>
  <si>
    <t>LLFA and resilience forums</t>
  </si>
  <si>
    <t>Lead local flood authority (LLFA)</t>
  </si>
  <si>
    <t>Local resilience forum</t>
  </si>
  <si>
    <t>Resilience forum</t>
  </si>
  <si>
    <t>Landowners</t>
  </si>
  <si>
    <t>Riparian property owners</t>
  </si>
  <si>
    <t>Local businesses</t>
  </si>
  <si>
    <t>Flood Groups</t>
  </si>
  <si>
    <t>Members of the flood group (present and past)</t>
  </si>
  <si>
    <t>Committee</t>
  </si>
  <si>
    <t xml:space="preserve">Within the group </t>
  </si>
  <si>
    <t>Other groups</t>
  </si>
  <si>
    <t>Other local flood groups</t>
  </si>
  <si>
    <t>Other regional flood groups</t>
  </si>
  <si>
    <t xml:space="preserve">Wider community </t>
  </si>
  <si>
    <t>Church</t>
  </si>
  <si>
    <t>Local community</t>
  </si>
  <si>
    <t>Members of the public impacted by flooding</t>
  </si>
  <si>
    <t>Residents</t>
  </si>
  <si>
    <t>Schools</t>
  </si>
  <si>
    <t>Farms</t>
  </si>
  <si>
    <t>General public</t>
  </si>
  <si>
    <t>Religious groups</t>
  </si>
  <si>
    <t>News and weather outlets</t>
  </si>
  <si>
    <t>Met office</t>
  </si>
  <si>
    <t>News outlets</t>
  </si>
  <si>
    <t xml:space="preserve">Other organisations </t>
  </si>
  <si>
    <t>Wetlands</t>
  </si>
  <si>
    <t>Other organisations and projects</t>
  </si>
  <si>
    <t>Various</t>
  </si>
  <si>
    <t>Project teams</t>
  </si>
  <si>
    <t>MAM agencies</t>
  </si>
  <si>
    <t>All RMAs</t>
  </si>
  <si>
    <t>All</t>
  </si>
  <si>
    <t>Unsure</t>
  </si>
  <si>
    <t>None</t>
  </si>
  <si>
    <t>Non</t>
  </si>
  <si>
    <t>Local MP</t>
  </si>
  <si>
    <t xml:space="preserve">Volunteers </t>
  </si>
  <si>
    <t>Participation of members</t>
  </si>
  <si>
    <t>Consistency of members</t>
  </si>
  <si>
    <t>Committed membership</t>
  </si>
  <si>
    <t>Increased participation</t>
  </si>
  <si>
    <t>More active participants</t>
  </si>
  <si>
    <t>Clear leadership</t>
  </si>
  <si>
    <t>Prevent volunteer fatigue</t>
  </si>
  <si>
    <t>Inclusion of non-flooded residents</t>
  </si>
  <si>
    <t>Inclusion of younger people</t>
  </si>
  <si>
    <t>Restarting group</t>
  </si>
  <si>
    <t>Formal constitution of the group</t>
  </si>
  <si>
    <t>Trust one another</t>
  </si>
  <si>
    <t>Increased funding and resource management</t>
  </si>
  <si>
    <t>Improve resources</t>
  </si>
  <si>
    <t xml:space="preserve">More resources </t>
  </si>
  <si>
    <t>Up to date resources</t>
  </si>
  <si>
    <t>More accurate information</t>
  </si>
  <si>
    <t>Insurance availability for groups</t>
  </si>
  <si>
    <t>Appropreate insurance available for groups</t>
  </si>
  <si>
    <t>Create and practice flood defence plans</t>
  </si>
  <si>
    <t>Integrate flood plans into general emergency plans</t>
  </si>
  <si>
    <t>Practice flood defence plans</t>
  </si>
  <si>
    <t>Creating detailed project plans</t>
  </si>
  <si>
    <t>Flood protection works and maintenance</t>
  </si>
  <si>
    <t>Continuation of flood protection works</t>
  </si>
  <si>
    <t>Maintenance of public assets</t>
  </si>
  <si>
    <t>Increased collaboration, knowledge sharing and engagement</t>
  </si>
  <si>
    <t xml:space="preserve">Training </t>
  </si>
  <si>
    <t>Increase technical knowledge</t>
  </si>
  <si>
    <t>Training</t>
  </si>
  <si>
    <t>Increase engagement and involvement with the wider community</t>
  </si>
  <si>
    <t>More community involvement</t>
  </si>
  <si>
    <t>More public engagement</t>
  </si>
  <si>
    <t>Wider community inclusion</t>
  </si>
  <si>
    <t>Providing information to those likely to be affected</t>
  </si>
  <si>
    <t>Raise awareness of local flood risk</t>
  </si>
  <si>
    <t>Publicise the group</t>
  </si>
  <si>
    <t>Wider information sharing</t>
  </si>
  <si>
    <t xml:space="preserve">Groups wider involvement with agencies </t>
  </si>
  <si>
    <t>Being part of wider flood strategies</t>
  </si>
  <si>
    <t>Involvement of local groups in decision making</t>
  </si>
  <si>
    <t>More engagement from agencies</t>
  </si>
  <si>
    <t>Group being allowed to intervine</t>
  </si>
  <si>
    <t>Treated as equal partners by agencies</t>
  </si>
  <si>
    <t>Support from landowners</t>
  </si>
  <si>
    <t>Networking</t>
  </si>
  <si>
    <t>Collaboration and continuity from agencies</t>
  </si>
  <si>
    <t>Agencies working together</t>
  </si>
  <si>
    <t>Cooperation between agencies</t>
  </si>
  <si>
    <t>Continuity and knowledge from agency staff</t>
  </si>
  <si>
    <t>Feedback and updates</t>
  </si>
  <si>
    <t>Updates between meetings</t>
  </si>
  <si>
    <t>Feedback</t>
  </si>
  <si>
    <t>Inclusion of lay knowledge</t>
  </si>
  <si>
    <t>Explanation of acronyms</t>
  </si>
  <si>
    <t xml:space="preserve">Nothing </t>
  </si>
  <si>
    <t>Frustrations not related to the question</t>
  </si>
  <si>
    <t>Frustrations with agencies</t>
  </si>
  <si>
    <t>Frustrations with Government</t>
  </si>
  <si>
    <t>GDPR</t>
  </si>
  <si>
    <t>Conflicts of interest over infrastructure</t>
  </si>
  <si>
    <t>Frustrations over achievements</t>
  </si>
  <si>
    <t>Frustrations with resilience</t>
  </si>
  <si>
    <t>Speed of actions</t>
  </si>
  <si>
    <t>Responsibility</t>
  </si>
  <si>
    <t>Group leadership</t>
  </si>
  <si>
    <t>Diversification of group membership</t>
  </si>
  <si>
    <t>Positive action</t>
  </si>
  <si>
    <t>City council</t>
  </si>
  <si>
    <t>Online (Zoom or Teams)</t>
  </si>
  <si>
    <t>Parish council meetings</t>
  </si>
  <si>
    <t>Face to face meetings</t>
  </si>
  <si>
    <t>Online</t>
  </si>
  <si>
    <t>Social media</t>
  </si>
  <si>
    <t>WhatsApp</t>
  </si>
  <si>
    <t>X</t>
  </si>
  <si>
    <t>Websites</t>
  </si>
  <si>
    <t>Phone</t>
  </si>
  <si>
    <t>Telephone</t>
  </si>
  <si>
    <t>Text message</t>
  </si>
  <si>
    <t>Text</t>
  </si>
  <si>
    <t>Through another party</t>
  </si>
  <si>
    <t>Through local MP</t>
  </si>
  <si>
    <t>Through NFF rep</t>
  </si>
  <si>
    <t>Through third party</t>
  </si>
  <si>
    <t>From group rep</t>
  </si>
  <si>
    <t>Directly</t>
  </si>
  <si>
    <t>Individually</t>
  </si>
  <si>
    <t>Events</t>
  </si>
  <si>
    <t xml:space="preserve">Face to face </t>
  </si>
  <si>
    <t>Site visits</t>
  </si>
  <si>
    <t>Participation in research</t>
  </si>
  <si>
    <t>Wider community outreach</t>
  </si>
  <si>
    <t>Door to door</t>
  </si>
  <si>
    <t>Leaflets and posters</t>
  </si>
  <si>
    <t>Letters</t>
  </si>
  <si>
    <t>Magazine</t>
  </si>
  <si>
    <t>Newsletters</t>
  </si>
  <si>
    <t>Notice boards</t>
  </si>
  <si>
    <t>Radio</t>
  </si>
  <si>
    <t>Talks</t>
  </si>
  <si>
    <t>Webinars</t>
  </si>
  <si>
    <t xml:space="preserve">Unsure </t>
  </si>
  <si>
    <t>No formal way</t>
  </si>
  <si>
    <t>Not applicable</t>
  </si>
  <si>
    <t>No formal contact</t>
  </si>
  <si>
    <t>Weekly</t>
  </si>
  <si>
    <t>Every 2-4 weeks</t>
  </si>
  <si>
    <t>Fortnightly</t>
  </si>
  <si>
    <t>Twice per month</t>
  </si>
  <si>
    <t>Couple of times a month</t>
  </si>
  <si>
    <t>Total frequency</t>
  </si>
  <si>
    <t>Every 4-6 weeks</t>
  </si>
  <si>
    <t>Monthly</t>
  </si>
  <si>
    <t>Every 2 months</t>
  </si>
  <si>
    <t>Every 3-6 months</t>
  </si>
  <si>
    <t>4-5 times per year</t>
  </si>
  <si>
    <t>Three to four times per year</t>
  </si>
  <si>
    <t>Three times a year</t>
  </si>
  <si>
    <t>Quarterly</t>
  </si>
  <si>
    <t>Every 6-12 months</t>
  </si>
  <si>
    <t>1-2 times per year</t>
  </si>
  <si>
    <t>6-9 months</t>
  </si>
  <si>
    <t>6-12 months</t>
  </si>
  <si>
    <t>One to two times per year</t>
  </si>
  <si>
    <t>Twice per year</t>
  </si>
  <si>
    <t>Variable contact</t>
  </si>
  <si>
    <t>Varies</t>
  </si>
  <si>
    <t>As required</t>
  </si>
  <si>
    <t>In time of emergencies</t>
  </si>
  <si>
    <t>Around time of MAM</t>
  </si>
  <si>
    <t>Regularly</t>
  </si>
  <si>
    <t>Several times per year</t>
  </si>
  <si>
    <t>Every few months</t>
  </si>
  <si>
    <t>Occasionally</t>
  </si>
  <si>
    <t>Rarely</t>
  </si>
  <si>
    <t>No contact</t>
  </si>
  <si>
    <t>Dormant communication</t>
  </si>
  <si>
    <t>Not at all</t>
  </si>
  <si>
    <t>Depends on the situation</t>
  </si>
  <si>
    <t>Meetings with agencies and local people</t>
  </si>
  <si>
    <t>Having a local issue to address</t>
  </si>
  <si>
    <t>Locality</t>
  </si>
  <si>
    <t>Community based group</t>
  </si>
  <si>
    <t>Common issue</t>
  </si>
  <si>
    <t>Shared experience</t>
  </si>
  <si>
    <t>Having a constantly occuring problem</t>
  </si>
  <si>
    <t>Reduce flooding</t>
  </si>
  <si>
    <t>Reduce flood risk</t>
  </si>
  <si>
    <t>Group morale and emotional resilience</t>
  </si>
  <si>
    <t>Sense of belonging</t>
  </si>
  <si>
    <t>Community spirit</t>
  </si>
  <si>
    <t xml:space="preserve">Sense of purpose </t>
  </si>
  <si>
    <t xml:space="preserve">Consistency </t>
  </si>
  <si>
    <t>Passion and determination</t>
  </si>
  <si>
    <t>Enthusiasm</t>
  </si>
  <si>
    <t>Positive attitude</t>
  </si>
  <si>
    <t>Meeting regularly</t>
  </si>
  <si>
    <t>Dedication</t>
  </si>
  <si>
    <t>Sense of humour</t>
  </si>
  <si>
    <t>Morale boosters</t>
  </si>
  <si>
    <t>Locality to issue</t>
  </si>
  <si>
    <t>Drive and determination</t>
  </si>
  <si>
    <t>Personal Strengths</t>
  </si>
  <si>
    <t xml:space="preserve">Knowledge, skills and training </t>
  </si>
  <si>
    <t>Building skills</t>
  </si>
  <si>
    <t>Willing to learn</t>
  </si>
  <si>
    <t xml:space="preserve">Existing skills </t>
  </si>
  <si>
    <t>Skills and expertise</t>
  </si>
  <si>
    <t xml:space="preserve">Knowledge and understanding </t>
  </si>
  <si>
    <t>Knowing role limitations</t>
  </si>
  <si>
    <t>Knowledgeable</t>
  </si>
  <si>
    <t>Understanding systems</t>
  </si>
  <si>
    <t>Being informed</t>
  </si>
  <si>
    <t xml:space="preserve">Practice </t>
  </si>
  <si>
    <t xml:space="preserve">Experience </t>
  </si>
  <si>
    <t>Group dynamics and membership</t>
  </si>
  <si>
    <t>Membership dynamics</t>
  </si>
  <si>
    <t>Dynamic group</t>
  </si>
  <si>
    <t>Effective participation</t>
  </si>
  <si>
    <t>Being vocal</t>
  </si>
  <si>
    <t>Being present</t>
  </si>
  <si>
    <t>Being professional</t>
  </si>
  <si>
    <t xml:space="preserve">Interest </t>
  </si>
  <si>
    <t>Getting to know one another</t>
  </si>
  <si>
    <t>Appreciation for group members</t>
  </si>
  <si>
    <t>Clear responsibilities</t>
  </si>
  <si>
    <t>Organisation and leadership</t>
  </si>
  <si>
    <t>Organisation</t>
  </si>
  <si>
    <t>Leadership</t>
  </si>
  <si>
    <t>Realistic achievements</t>
  </si>
  <si>
    <t>Co-ordinated effort</t>
  </si>
  <si>
    <t xml:space="preserve">Membership </t>
  </si>
  <si>
    <t>Younger members</t>
  </si>
  <si>
    <t>Planning and Focus</t>
  </si>
  <si>
    <t>Focus</t>
  </si>
  <si>
    <t xml:space="preserve">Direction and focus </t>
  </si>
  <si>
    <t>Community resilience woven into group</t>
  </si>
  <si>
    <t>Clear goals</t>
  </si>
  <si>
    <t xml:space="preserve">Commitment </t>
  </si>
  <si>
    <t>Time and dedication</t>
  </si>
  <si>
    <t>Multi-tasking</t>
  </si>
  <si>
    <t>Proactive</t>
  </si>
  <si>
    <t>Strategies</t>
  </si>
  <si>
    <t xml:space="preserve">Innovation and Improvement </t>
  </si>
  <si>
    <t>Thinking outside the box</t>
  </si>
  <si>
    <t>Measurement of performance</t>
  </si>
  <si>
    <t>Results and Funding</t>
  </si>
  <si>
    <t xml:space="preserve">Achievements and change </t>
  </si>
  <si>
    <t>Achievements</t>
  </si>
  <si>
    <t>Insurance for group members</t>
  </si>
  <si>
    <t>Influence change</t>
  </si>
  <si>
    <t xml:space="preserve">Accountability and responsibility </t>
  </si>
  <si>
    <t>Communities taking responsibility</t>
  </si>
  <si>
    <t>Hold responsible authorities to account</t>
  </si>
  <si>
    <t>Responsibility from authorities</t>
  </si>
  <si>
    <t>Effective planning and action</t>
  </si>
  <si>
    <t>Action</t>
  </si>
  <si>
    <t>Agreed plans</t>
  </si>
  <si>
    <t>Effective flood planning</t>
  </si>
  <si>
    <t>Communication, collaboration and engagement</t>
  </si>
  <si>
    <t>Community awareness and inclusion</t>
  </si>
  <si>
    <t>Community inclusion</t>
  </si>
  <si>
    <t>Signposted links to agencies</t>
  </si>
  <si>
    <t>Publicity</t>
  </si>
  <si>
    <t>Sharing best practice</t>
  </si>
  <si>
    <t>Supporting residents</t>
  </si>
  <si>
    <t>Consent of the community</t>
  </si>
  <si>
    <t>Cohesion</t>
  </si>
  <si>
    <t>Bringing residents together</t>
  </si>
  <si>
    <t>Relationships with agencies</t>
  </si>
  <si>
    <t>Active support from agencies</t>
  </si>
  <si>
    <t>Generosity of partners</t>
  </si>
  <si>
    <t>Priority from agencies</t>
  </si>
  <si>
    <t>Co-operation with relevent bodies</t>
  </si>
  <si>
    <t>Supportive relationships with agencies</t>
  </si>
  <si>
    <t xml:space="preserve">Collaboration and support </t>
  </si>
  <si>
    <t>Working with other groups</t>
  </si>
  <si>
    <t>NFF support</t>
  </si>
  <si>
    <t>Support network</t>
  </si>
  <si>
    <t xml:space="preserve">Communication and engagement </t>
  </si>
  <si>
    <t>Positive engagement</t>
  </si>
  <si>
    <t>Is it</t>
  </si>
  <si>
    <t>Not a lot</t>
  </si>
  <si>
    <t>Awareness of other groups or initatives</t>
  </si>
  <si>
    <t>Accountability and action</t>
  </si>
  <si>
    <t>Independence</t>
  </si>
  <si>
    <t>Democratic</t>
  </si>
  <si>
    <t>Not tested</t>
  </si>
  <si>
    <t>Volunteer engagement</t>
  </si>
  <si>
    <t>Flood plans</t>
  </si>
  <si>
    <t>Collecting proof and information</t>
  </si>
  <si>
    <t>Action tracker with targets</t>
  </si>
  <si>
    <t xml:space="preserve">Stream cleaning </t>
  </si>
  <si>
    <t>Getting things done</t>
  </si>
  <si>
    <t>Funding availability</t>
  </si>
  <si>
    <t>Very useful</t>
  </si>
  <si>
    <t>Very</t>
  </si>
  <si>
    <t>Excellent</t>
  </si>
  <si>
    <t>Outstanding</t>
  </si>
  <si>
    <t>Integral to work</t>
  </si>
  <si>
    <t>Crucial</t>
  </si>
  <si>
    <t>Useful</t>
  </si>
  <si>
    <t>Work well</t>
  </si>
  <si>
    <t>Supportive</t>
  </si>
  <si>
    <t>Good</t>
  </si>
  <si>
    <t>Good communication</t>
  </si>
  <si>
    <t>Good engagement</t>
  </si>
  <si>
    <t>Good relationships</t>
  </si>
  <si>
    <t>Helpful</t>
  </si>
  <si>
    <t>Important</t>
  </si>
  <si>
    <t>Informative</t>
  </si>
  <si>
    <t>Strong working relationship</t>
  </si>
  <si>
    <t>Essential</t>
  </si>
  <si>
    <t>Constructive</t>
  </si>
  <si>
    <t>Somewhat useful</t>
  </si>
  <si>
    <t>Adequate</t>
  </si>
  <si>
    <t>Occasional engagement</t>
  </si>
  <si>
    <t>Ok</t>
  </si>
  <si>
    <t>Reasonable</t>
  </si>
  <si>
    <t>Moderately</t>
  </si>
  <si>
    <t>Dependent on the situation</t>
  </si>
  <si>
    <t>Mixed</t>
  </si>
  <si>
    <t>Some better than others</t>
  </si>
  <si>
    <t>When required</t>
  </si>
  <si>
    <t>Could be better</t>
  </si>
  <si>
    <t>Interest fatigue</t>
  </si>
  <si>
    <t>Limited</t>
  </si>
  <si>
    <t>Passive</t>
  </si>
  <si>
    <t>Not great</t>
  </si>
  <si>
    <t>Not very useful</t>
  </si>
  <si>
    <t>Not useful</t>
  </si>
  <si>
    <t>Generally unhelpful</t>
  </si>
  <si>
    <t>Negative</t>
  </si>
  <si>
    <t>No engagement</t>
  </si>
  <si>
    <t>Poor</t>
  </si>
  <si>
    <t>Poor relationship</t>
  </si>
  <si>
    <t>Very poor</t>
  </si>
  <si>
    <t>Unhelpful</t>
  </si>
  <si>
    <t>Difficult</t>
  </si>
  <si>
    <t>Disinterested</t>
  </si>
  <si>
    <t>Hard to say</t>
  </si>
  <si>
    <t>Not sure</t>
  </si>
  <si>
    <t>Unkown</t>
  </si>
  <si>
    <t>Other comments</t>
  </si>
  <si>
    <t>Group Dynamics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</si>
</sst>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Calibri"/>
      <family val="2"/>
      <scheme val="minor"/>
    </font>
    <font>
      <sz val="12"/>
      <name val="Segoe UI"/>
      <family val="2"/>
    </font>
    <font>
      <sz val="11"/>
      <name val="Calibri"/>
      <family val="2"/>
      <scheme val="minor"/>
    </font>
    <font>
      <sz val="1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s>
  <cellStyleXfs count="1">
    <xf numFmtId="0" fontId="0" fillId="0" borderId="0"/>
  </cellStyleXfs>
  <cellXfs count="200">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3" xfId="0" applyBorder="1" applyAlignment="1">
      <alignment wrapText="1"/>
    </xf>
    <xf numFmtId="0" fontId="0" fillId="0" borderId="2" xfId="0" applyBorder="1" applyAlignment="1">
      <alignment horizontal="center" vertical="center"/>
    </xf>
    <xf numFmtId="0" fontId="0" fillId="0" borderId="2" xfId="0" applyBorder="1" applyAlignment="1">
      <alignment wrapText="1"/>
    </xf>
    <xf numFmtId="0" fontId="0" fillId="0" borderId="5" xfId="0" applyBorder="1" applyAlignment="1">
      <alignment horizontal="center" vertical="center"/>
    </xf>
    <xf numFmtId="0" fontId="0" fillId="0" borderId="5" xfId="0" applyBorder="1" applyAlignment="1">
      <alignment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xf>
    <xf numFmtId="0" fontId="1" fillId="0" borderId="13" xfId="0" applyFont="1" applyBorder="1" applyAlignment="1">
      <alignment horizontal="center" vertical="center" wrapText="1"/>
    </xf>
    <xf numFmtId="0" fontId="0" fillId="0" borderId="6" xfId="0" applyBorder="1" applyAlignment="1">
      <alignment wrapText="1"/>
    </xf>
    <xf numFmtId="0" fontId="0" fillId="0" borderId="3"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4" xfId="0" applyFill="1" applyBorder="1" applyAlignment="1">
      <alignment horizontal="center" vertical="center" wrapText="1"/>
    </xf>
    <xf numFmtId="0" fontId="0" fillId="2" borderId="24"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33"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2" borderId="2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xf>
    <xf numFmtId="0" fontId="0" fillId="3" borderId="1" xfId="0" applyFill="1" applyBorder="1" applyAlignment="1">
      <alignment horizontal="center" vertical="center" wrapText="1"/>
    </xf>
    <xf numFmtId="0" fontId="0" fillId="0" borderId="37" xfId="0" applyBorder="1" applyAlignment="1">
      <alignment horizontal="center" vertical="center"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8" xfId="0" applyFill="1" applyBorder="1" applyAlignment="1">
      <alignment horizontal="center" vertical="center" wrapText="1"/>
    </xf>
    <xf numFmtId="0" fontId="0" fillId="0" borderId="30" xfId="0" applyBorder="1" applyAlignment="1">
      <alignment horizontal="center" vertical="center"/>
    </xf>
    <xf numFmtId="0" fontId="0" fillId="0" borderId="36" xfId="0" applyBorder="1" applyAlignment="1">
      <alignment horizontal="center" vertical="center"/>
    </xf>
    <xf numFmtId="0" fontId="0" fillId="2" borderId="6" xfId="0" applyFill="1" applyBorder="1" applyAlignment="1">
      <alignment horizontal="center" vertical="center" wrapText="1"/>
    </xf>
    <xf numFmtId="0" fontId="0" fillId="2" borderId="6" xfId="0" applyFill="1" applyBorder="1" applyAlignment="1">
      <alignment horizontal="center" vertical="center"/>
    </xf>
    <xf numFmtId="0" fontId="0" fillId="2" borderId="30" xfId="0" applyFill="1" applyBorder="1" applyAlignment="1">
      <alignment horizontal="center" vertical="center" wrapText="1"/>
    </xf>
    <xf numFmtId="0" fontId="0" fillId="2" borderId="30" xfId="0" applyFill="1" applyBorder="1" applyAlignment="1">
      <alignment horizontal="center" vertical="center"/>
    </xf>
    <xf numFmtId="0" fontId="0" fillId="2" borderId="39" xfId="0" applyFill="1" applyBorder="1" applyAlignment="1">
      <alignment horizontal="center" vertical="center" wrapText="1"/>
    </xf>
    <xf numFmtId="0" fontId="0" fillId="2" borderId="39" xfId="0" applyFill="1" applyBorder="1" applyAlignment="1">
      <alignment horizontal="center" vertical="center"/>
    </xf>
    <xf numFmtId="0" fontId="0" fillId="2" borderId="35" xfId="0" applyFill="1" applyBorder="1" applyAlignment="1">
      <alignment horizontal="center" vertical="center" wrapText="1"/>
    </xf>
    <xf numFmtId="0" fontId="0" fillId="2" borderId="35" xfId="0" applyFill="1" applyBorder="1" applyAlignment="1">
      <alignment horizontal="center" vertical="center"/>
    </xf>
    <xf numFmtId="0" fontId="0" fillId="2" borderId="22" xfId="0"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0" applyFont="1" applyBorder="1" applyAlignment="1">
      <alignment horizontal="center" vertical="top"/>
    </xf>
    <xf numFmtId="0" fontId="0" fillId="0" borderId="40" xfId="0" applyBorder="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35" xfId="0" applyBorder="1" applyAlignment="1">
      <alignment horizontal="center" vertical="center" wrapText="1"/>
    </xf>
    <xf numFmtId="0" fontId="2" fillId="0" borderId="24" xfId="0" applyFont="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39" xfId="0" applyFont="1" applyBorder="1" applyAlignment="1">
      <alignment horizontal="center" vertical="center"/>
    </xf>
    <xf numFmtId="0" fontId="0" fillId="0" borderId="25" xfId="0" applyBorder="1" applyAlignment="1">
      <alignment horizontal="center" vertical="center"/>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24" xfId="0" applyFont="1" applyBorder="1" applyAlignment="1">
      <alignment horizontal="center" vertical="top"/>
    </xf>
    <xf numFmtId="0" fontId="3" fillId="0" borderId="36" xfId="0" applyFont="1" applyBorder="1" applyAlignment="1">
      <alignment horizontal="center" vertical="top"/>
    </xf>
    <xf numFmtId="0" fontId="3" fillId="0" borderId="30" xfId="0" applyFont="1" applyBorder="1" applyAlignment="1">
      <alignment horizontal="center" vertical="top"/>
    </xf>
    <xf numFmtId="0" fontId="3" fillId="0" borderId="3" xfId="0" applyFont="1" applyBorder="1" applyAlignment="1">
      <alignment horizontal="center" vertical="top"/>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3" fillId="0" borderId="5" xfId="0" applyFont="1" applyBorder="1" applyAlignment="1">
      <alignment horizontal="center" vertical="top"/>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center" vertical="center"/>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 xfId="0" applyFont="1" applyBorder="1" applyAlignment="1">
      <alignment horizontal="center" vertical="top"/>
    </xf>
    <xf numFmtId="0" fontId="4" fillId="0" borderId="3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8" xfId="0" applyBorder="1"/>
    <xf numFmtId="0" fontId="0" fillId="0" borderId="20" xfId="0" applyBorder="1"/>
    <xf numFmtId="0" fontId="0" fillId="0" borderId="22" xfId="0" applyBorder="1"/>
    <xf numFmtId="0" fontId="0" fillId="0" borderId="25" xfId="0" applyBorder="1"/>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24" xfId="0"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23" xfId="0" applyBorder="1" applyAlignment="1">
      <alignment horizontal="center" vertical="center"/>
    </xf>
    <xf numFmtId="0" fontId="0" fillId="2" borderId="17" xfId="0" applyFill="1" applyBorder="1" applyAlignment="1">
      <alignment horizontal="center" vertical="center"/>
    </xf>
    <xf numFmtId="0" fontId="0" fillId="2" borderId="21" xfId="0" applyFill="1" applyBorder="1" applyAlignment="1">
      <alignment horizontal="center" vertical="center"/>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wrapText="1"/>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idlaw, Sophie" id="{424843E0-9C75-44D7-8AE8-A8DB62DFAA02}" userId="S::NSPSLAID@ljmu.ac.uk::c7ce2997-ff4b-4a18-86ff-6607aad687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9" dT="2025-07-21T10:41:30.27" personId="{424843E0-9C75-44D7-8AE8-A8DB62DFAA02}" id="{6B1602E2-0CDB-4F1C-BEF2-6C387A019AAA}">
    <text>Could this be group dynamics?</text>
  </threadedComment>
</ThreadedComments>
</file>

<file path=xl/threadedComments/threadedComment2.xml><?xml version="1.0" encoding="utf-8"?>
<ThreadedComments xmlns="http://schemas.microsoft.com/office/spreadsheetml/2018/threadedcomments" xmlns:x="http://schemas.openxmlformats.org/spreadsheetml/2006/main">
  <threadedComment ref="B12" dT="2025-08-21T12:26:59.11" personId="{424843E0-9C75-44D7-8AE8-A8DB62DFAA02}" id="{C66D7927-F0B9-408D-B17B-8D2A0D5A0BC1}">
    <text>Not sure on this</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zoomScale="75" workbookViewId="0">
      <selection activeCell="A30" sqref="A30:D33"/>
    </sheetView>
  </sheetViews>
  <sheetFormatPr defaultRowHeight="14.4" x14ac:dyDescent="0.3"/>
  <cols>
    <col min="1" max="1" width="13.109375" style="3" customWidth="1"/>
    <col min="2" max="2" width="34.44140625" style="25" bestFit="1" customWidth="1"/>
    <col min="3" max="3" width="19.6640625" style="1" customWidth="1"/>
    <col min="4" max="4" width="115.33203125" style="2" bestFit="1" customWidth="1"/>
  </cols>
  <sheetData>
    <row r="1" spans="1:4" s="64" customFormat="1" ht="21.75" customHeight="1" thickBot="1" x14ac:dyDescent="0.35">
      <c r="A1" s="14" t="s">
        <v>0</v>
      </c>
      <c r="B1" s="63" t="s">
        <v>1</v>
      </c>
      <c r="C1" s="15" t="s">
        <v>2</v>
      </c>
      <c r="D1" s="16" t="s">
        <v>3</v>
      </c>
    </row>
    <row r="2" spans="1:4" x14ac:dyDescent="0.3">
      <c r="A2" s="152" t="s">
        <v>4</v>
      </c>
      <c r="B2" s="18" t="s">
        <v>5</v>
      </c>
      <c r="C2" s="157">
        <v>40</v>
      </c>
      <c r="D2" s="7" t="s">
        <v>6</v>
      </c>
    </row>
    <row r="3" spans="1:4" x14ac:dyDescent="0.3">
      <c r="A3" s="150"/>
      <c r="B3" s="19" t="s">
        <v>7</v>
      </c>
      <c r="C3" s="158"/>
      <c r="D3" s="5"/>
    </row>
    <row r="4" spans="1:4" x14ac:dyDescent="0.3">
      <c r="A4" s="150"/>
      <c r="B4" s="19" t="s">
        <v>8</v>
      </c>
      <c r="C4" s="158"/>
      <c r="D4" s="5"/>
    </row>
    <row r="5" spans="1:4" x14ac:dyDescent="0.3">
      <c r="A5" s="150"/>
      <c r="B5" s="19" t="s">
        <v>9</v>
      </c>
      <c r="C5" s="158"/>
      <c r="D5" s="5"/>
    </row>
    <row r="6" spans="1:4" ht="15" thickBot="1" x14ac:dyDescent="0.35">
      <c r="A6" s="148"/>
      <c r="B6" s="20" t="s">
        <v>10</v>
      </c>
      <c r="C6" s="159"/>
      <c r="D6" s="9"/>
    </row>
    <row r="7" spans="1:4" x14ac:dyDescent="0.3">
      <c r="A7" s="156" t="s">
        <v>11</v>
      </c>
      <c r="B7" s="21" t="s">
        <v>11</v>
      </c>
      <c r="C7" s="161">
        <v>42</v>
      </c>
      <c r="D7" s="11" t="s">
        <v>12</v>
      </c>
    </row>
    <row r="8" spans="1:4" ht="28.8" x14ac:dyDescent="0.3">
      <c r="A8" s="145"/>
      <c r="B8" s="19" t="s">
        <v>13</v>
      </c>
      <c r="C8" s="162"/>
      <c r="D8" s="5"/>
    </row>
    <row r="9" spans="1:4" x14ac:dyDescent="0.3">
      <c r="A9" s="145"/>
      <c r="B9" s="19" t="s">
        <v>14</v>
      </c>
      <c r="C9" s="162"/>
      <c r="D9" s="5"/>
    </row>
    <row r="10" spans="1:4" x14ac:dyDescent="0.3">
      <c r="A10" s="145"/>
      <c r="B10" s="19" t="s">
        <v>15</v>
      </c>
      <c r="C10" s="162"/>
      <c r="D10" s="5"/>
    </row>
    <row r="11" spans="1:4" x14ac:dyDescent="0.3">
      <c r="A11" s="145"/>
      <c r="B11" s="19" t="s">
        <v>16</v>
      </c>
      <c r="C11" s="162"/>
      <c r="D11" s="5"/>
    </row>
    <row r="12" spans="1:4" x14ac:dyDescent="0.3">
      <c r="A12" s="145"/>
      <c r="B12" s="19" t="s">
        <v>17</v>
      </c>
      <c r="C12" s="162"/>
      <c r="D12" s="5" t="s">
        <v>18</v>
      </c>
    </row>
    <row r="13" spans="1:4" ht="15" thickBot="1" x14ac:dyDescent="0.35">
      <c r="A13" s="145"/>
      <c r="B13" s="20" t="s">
        <v>19</v>
      </c>
      <c r="C13" s="162"/>
      <c r="D13" s="9" t="s">
        <v>20</v>
      </c>
    </row>
    <row r="14" spans="1:4" x14ac:dyDescent="0.3">
      <c r="A14" s="145"/>
      <c r="B14" s="21" t="s">
        <v>21</v>
      </c>
      <c r="C14" s="162"/>
      <c r="D14" s="11"/>
    </row>
    <row r="15" spans="1:4" x14ac:dyDescent="0.3">
      <c r="A15" s="145"/>
      <c r="B15" s="18" t="s">
        <v>22</v>
      </c>
      <c r="C15" s="162"/>
      <c r="D15" s="7" t="s">
        <v>23</v>
      </c>
    </row>
    <row r="16" spans="1:4" x14ac:dyDescent="0.3">
      <c r="A16" s="145"/>
      <c r="B16" s="19" t="s">
        <v>24</v>
      </c>
      <c r="C16" s="162"/>
      <c r="D16" s="5"/>
    </row>
    <row r="17" spans="1:4" x14ac:dyDescent="0.3">
      <c r="A17" s="145"/>
      <c r="B17" s="19" t="s">
        <v>25</v>
      </c>
      <c r="C17" s="162"/>
      <c r="D17" s="5"/>
    </row>
    <row r="18" spans="1:4" x14ac:dyDescent="0.3">
      <c r="A18" s="145"/>
      <c r="B18" s="19" t="s">
        <v>26</v>
      </c>
      <c r="C18" s="162"/>
      <c r="D18" s="5"/>
    </row>
    <row r="19" spans="1:4" x14ac:dyDescent="0.3">
      <c r="A19" s="145"/>
      <c r="B19" s="19" t="s">
        <v>27</v>
      </c>
      <c r="C19" s="162"/>
      <c r="D19" s="5"/>
    </row>
    <row r="20" spans="1:4" x14ac:dyDescent="0.3">
      <c r="A20" s="145"/>
      <c r="B20" s="19" t="s">
        <v>28</v>
      </c>
      <c r="C20" s="162"/>
      <c r="D20" s="5" t="s">
        <v>29</v>
      </c>
    </row>
    <row r="21" spans="1:4" x14ac:dyDescent="0.3">
      <c r="A21" s="145"/>
      <c r="B21" s="19" t="s">
        <v>30</v>
      </c>
      <c r="C21" s="162"/>
      <c r="D21" s="5"/>
    </row>
    <row r="22" spans="1:4" x14ac:dyDescent="0.3">
      <c r="A22" s="145"/>
      <c r="B22" s="19" t="s">
        <v>31</v>
      </c>
      <c r="C22" s="162"/>
      <c r="D22" s="5"/>
    </row>
    <row r="23" spans="1:4" ht="29.4" thickBot="1" x14ac:dyDescent="0.35">
      <c r="A23" s="160"/>
      <c r="B23" s="20" t="s">
        <v>32</v>
      </c>
      <c r="C23" s="163"/>
      <c r="D23" s="9" t="s">
        <v>33</v>
      </c>
    </row>
    <row r="24" spans="1:4" x14ac:dyDescent="0.3">
      <c r="A24" s="165" t="s">
        <v>34</v>
      </c>
      <c r="B24" s="22" t="s">
        <v>35</v>
      </c>
      <c r="C24" s="161">
        <v>5</v>
      </c>
    </row>
    <row r="25" spans="1:4" x14ac:dyDescent="0.3">
      <c r="A25" s="166"/>
      <c r="B25" s="23" t="s">
        <v>36</v>
      </c>
      <c r="C25" s="162"/>
      <c r="D25" s="5"/>
    </row>
    <row r="26" spans="1:4" ht="15" thickBot="1" x14ac:dyDescent="0.35">
      <c r="A26" s="167"/>
      <c r="B26" s="24" t="s">
        <v>37</v>
      </c>
      <c r="C26" s="163"/>
      <c r="D26" s="9" t="s">
        <v>38</v>
      </c>
    </row>
    <row r="27" spans="1:4" x14ac:dyDescent="0.3">
      <c r="A27" s="166" t="s">
        <v>39</v>
      </c>
      <c r="B27" s="23" t="s">
        <v>40</v>
      </c>
      <c r="C27" s="161">
        <v>5</v>
      </c>
      <c r="D27" s="11" t="s">
        <v>41</v>
      </c>
    </row>
    <row r="28" spans="1:4" x14ac:dyDescent="0.3">
      <c r="A28" s="166"/>
      <c r="B28" s="23" t="s">
        <v>42</v>
      </c>
      <c r="C28" s="162"/>
      <c r="D28" s="7" t="s">
        <v>43</v>
      </c>
    </row>
    <row r="29" spans="1:4" ht="15" thickBot="1" x14ac:dyDescent="0.35">
      <c r="A29" s="167"/>
      <c r="B29" s="23" t="s">
        <v>44</v>
      </c>
      <c r="C29" s="163"/>
      <c r="D29" s="9"/>
    </row>
    <row r="30" spans="1:4" x14ac:dyDescent="0.3">
      <c r="A30" s="144" t="s">
        <v>45</v>
      </c>
      <c r="B30" s="21" t="s">
        <v>45</v>
      </c>
      <c r="C30" s="164">
        <v>12</v>
      </c>
      <c r="D30" s="7" t="s">
        <v>46</v>
      </c>
    </row>
    <row r="31" spans="1:4" x14ac:dyDescent="0.3">
      <c r="A31" s="150"/>
      <c r="B31" s="19" t="s">
        <v>47</v>
      </c>
      <c r="C31" s="158"/>
      <c r="D31" s="5"/>
    </row>
    <row r="32" spans="1:4" x14ac:dyDescent="0.3">
      <c r="A32" s="150"/>
      <c r="B32" s="19" t="s">
        <v>48</v>
      </c>
      <c r="C32" s="158"/>
      <c r="D32" s="5" t="s">
        <v>49</v>
      </c>
    </row>
    <row r="33" spans="1:4" ht="15" thickBot="1" x14ac:dyDescent="0.35">
      <c r="A33" s="148"/>
      <c r="B33" s="20" t="s">
        <v>50</v>
      </c>
      <c r="C33" s="159"/>
      <c r="D33" s="9"/>
    </row>
    <row r="34" spans="1:4" x14ac:dyDescent="0.3">
      <c r="A34" s="144" t="s">
        <v>51</v>
      </c>
      <c r="B34" s="21" t="s">
        <v>52</v>
      </c>
      <c r="C34" s="164">
        <v>15</v>
      </c>
      <c r="D34" s="11" t="s">
        <v>53</v>
      </c>
    </row>
    <row r="35" spans="1:4" x14ac:dyDescent="0.3">
      <c r="A35" s="150"/>
      <c r="B35" s="19" t="s">
        <v>51</v>
      </c>
      <c r="C35" s="158"/>
      <c r="D35" s="17" t="s">
        <v>54</v>
      </c>
    </row>
    <row r="36" spans="1:4" x14ac:dyDescent="0.3">
      <c r="A36" s="150"/>
      <c r="B36" s="19" t="s">
        <v>55</v>
      </c>
      <c r="C36" s="158"/>
      <c r="D36" s="5"/>
    </row>
    <row r="37" spans="1:4" x14ac:dyDescent="0.3">
      <c r="A37" s="150"/>
      <c r="B37" s="19" t="s">
        <v>56</v>
      </c>
      <c r="C37" s="158"/>
      <c r="D37" s="5" t="s">
        <v>57</v>
      </c>
    </row>
    <row r="38" spans="1:4" ht="15" thickBot="1" x14ac:dyDescent="0.35">
      <c r="A38" s="148"/>
      <c r="B38" s="20" t="s">
        <v>58</v>
      </c>
      <c r="C38" s="159"/>
      <c r="D38" s="9" t="s">
        <v>59</v>
      </c>
    </row>
    <row r="39" spans="1:4" x14ac:dyDescent="0.3">
      <c r="A39" s="144" t="s">
        <v>60</v>
      </c>
      <c r="B39" s="21" t="s">
        <v>61</v>
      </c>
      <c r="C39" s="164">
        <v>1</v>
      </c>
      <c r="D39" s="11" t="s">
        <v>62</v>
      </c>
    </row>
    <row r="40" spans="1:4" x14ac:dyDescent="0.3">
      <c r="A40" s="150"/>
      <c r="B40" s="19"/>
      <c r="C40" s="158"/>
      <c r="D40" s="5"/>
    </row>
    <row r="41" spans="1:4" ht="15" thickBot="1" x14ac:dyDescent="0.35">
      <c r="A41" s="148"/>
      <c r="B41" s="20"/>
      <c r="C41" s="159"/>
      <c r="D41" s="9"/>
    </row>
    <row r="42" spans="1:4" ht="18" customHeight="1" x14ac:dyDescent="0.3">
      <c r="A42" s="144" t="s">
        <v>63</v>
      </c>
      <c r="B42" s="21" t="s">
        <v>64</v>
      </c>
      <c r="C42" s="164">
        <v>6</v>
      </c>
      <c r="D42" s="11"/>
    </row>
    <row r="43" spans="1:4" x14ac:dyDescent="0.3">
      <c r="A43" s="150"/>
      <c r="B43" s="19" t="s">
        <v>65</v>
      </c>
      <c r="C43" s="158"/>
      <c r="D43" s="5" t="s">
        <v>66</v>
      </c>
    </row>
    <row r="44" spans="1:4" ht="15" thickBot="1" x14ac:dyDescent="0.35">
      <c r="A44" s="148"/>
      <c r="B44" s="20" t="s">
        <v>67</v>
      </c>
      <c r="C44" s="159"/>
      <c r="D44" s="9"/>
    </row>
    <row r="45" spans="1:4" x14ac:dyDescent="0.3">
      <c r="A45" s="152" t="s">
        <v>68</v>
      </c>
      <c r="B45" s="18" t="s">
        <v>69</v>
      </c>
      <c r="C45" s="157">
        <v>8</v>
      </c>
      <c r="D45" s="7" t="s">
        <v>70</v>
      </c>
    </row>
    <row r="46" spans="1:4" x14ac:dyDescent="0.3">
      <c r="A46" s="150"/>
      <c r="B46" s="19"/>
      <c r="C46" s="158"/>
      <c r="D46" s="5"/>
    </row>
    <row r="47" spans="1:4" ht="15" thickBot="1" x14ac:dyDescent="0.35">
      <c r="A47" s="148"/>
      <c r="B47" s="20"/>
      <c r="C47" s="159"/>
      <c r="D47" s="9"/>
    </row>
  </sheetData>
  <mergeCells count="18">
    <mergeCell ref="A45:A47"/>
    <mergeCell ref="C45:C47"/>
    <mergeCell ref="A27:A29"/>
    <mergeCell ref="C27:C29"/>
    <mergeCell ref="A30:A33"/>
    <mergeCell ref="C30:C33"/>
    <mergeCell ref="A34:A38"/>
    <mergeCell ref="A39:A41"/>
    <mergeCell ref="C34:C38"/>
    <mergeCell ref="C39:C41"/>
    <mergeCell ref="A2:A6"/>
    <mergeCell ref="C2:C6"/>
    <mergeCell ref="A7:A23"/>
    <mergeCell ref="C7:C23"/>
    <mergeCell ref="A42:A44"/>
    <mergeCell ref="C42:C44"/>
    <mergeCell ref="A24:A26"/>
    <mergeCell ref="C24:C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596A-6819-493F-A4B4-33091409552C}">
  <dimension ref="A1:I102"/>
  <sheetViews>
    <sheetView topLeftCell="A72" zoomScale="89" workbookViewId="0">
      <selection activeCell="F103" sqref="F103"/>
    </sheetView>
  </sheetViews>
  <sheetFormatPr defaultRowHeight="14.4" x14ac:dyDescent="0.3"/>
  <cols>
    <col min="1" max="1" width="19.6640625" style="1" customWidth="1"/>
    <col min="2" max="2" width="19.6640625" style="3" customWidth="1"/>
    <col min="3" max="3" width="34.109375" style="3" bestFit="1" customWidth="1"/>
    <col min="4" max="4" width="11.44140625" style="1" customWidth="1"/>
    <col min="5" max="5" width="11.6640625" style="3" bestFit="1" customWidth="1"/>
    <col min="6" max="6" width="12.88671875" style="1" bestFit="1" customWidth="1"/>
    <col min="7" max="7" width="79.109375" style="3" customWidth="1"/>
  </cols>
  <sheetData>
    <row r="1" spans="1:7" ht="39.75" customHeight="1" thickBot="1" x14ac:dyDescent="0.35">
      <c r="A1" s="26" t="s">
        <v>0</v>
      </c>
      <c r="B1" s="27" t="s">
        <v>71</v>
      </c>
      <c r="C1" s="28" t="s">
        <v>1</v>
      </c>
      <c r="D1" s="29" t="s">
        <v>2</v>
      </c>
      <c r="E1" s="30" t="s">
        <v>72</v>
      </c>
      <c r="F1" s="31" t="s">
        <v>73</v>
      </c>
      <c r="G1" s="32" t="s">
        <v>3</v>
      </c>
    </row>
    <row r="2" spans="1:7" x14ac:dyDescent="0.3">
      <c r="A2" s="168" t="s">
        <v>74</v>
      </c>
      <c r="B2" s="144" t="s">
        <v>75</v>
      </c>
      <c r="C2" s="12" t="s">
        <v>76</v>
      </c>
      <c r="D2" s="10">
        <v>33</v>
      </c>
      <c r="E2" s="144">
        <f>SUM(D2:D8)</f>
        <v>47</v>
      </c>
      <c r="F2" s="164">
        <f>SUM(E2:E16)</f>
        <v>83</v>
      </c>
      <c r="G2" s="53" t="s">
        <v>77</v>
      </c>
    </row>
    <row r="3" spans="1:7" x14ac:dyDescent="0.3">
      <c r="A3" s="169"/>
      <c r="B3" s="150"/>
      <c r="C3" s="6" t="s">
        <v>78</v>
      </c>
      <c r="D3" s="4">
        <v>8</v>
      </c>
      <c r="E3" s="150"/>
      <c r="F3" s="158"/>
      <c r="G3" s="46" t="s">
        <v>79</v>
      </c>
    </row>
    <row r="4" spans="1:7" x14ac:dyDescent="0.3">
      <c r="A4" s="169"/>
      <c r="B4" s="150"/>
      <c r="C4" s="65" t="s">
        <v>80</v>
      </c>
      <c r="D4" s="4">
        <v>1</v>
      </c>
      <c r="E4" s="150"/>
      <c r="F4" s="158"/>
      <c r="G4" s="46"/>
    </row>
    <row r="5" spans="1:7" ht="28.8" x14ac:dyDescent="0.3">
      <c r="A5" s="169"/>
      <c r="B5" s="150"/>
      <c r="C5" s="6" t="s">
        <v>81</v>
      </c>
      <c r="D5" s="4">
        <v>1</v>
      </c>
      <c r="E5" s="150"/>
      <c r="F5" s="158"/>
      <c r="G5" s="46" t="s">
        <v>82</v>
      </c>
    </row>
    <row r="6" spans="1:7" ht="28.8" x14ac:dyDescent="0.3">
      <c r="A6" s="169"/>
      <c r="B6" s="150"/>
      <c r="C6" s="6" t="s">
        <v>83</v>
      </c>
      <c r="D6" s="4">
        <v>1</v>
      </c>
      <c r="E6" s="150"/>
      <c r="F6" s="158"/>
      <c r="G6" s="46" t="s">
        <v>84</v>
      </c>
    </row>
    <row r="7" spans="1:7" ht="28.8" x14ac:dyDescent="0.3">
      <c r="A7" s="169"/>
      <c r="B7" s="150"/>
      <c r="C7" s="6" t="s">
        <v>85</v>
      </c>
      <c r="D7" s="4">
        <v>2</v>
      </c>
      <c r="E7" s="150"/>
      <c r="F7" s="158"/>
      <c r="G7" s="46" t="s">
        <v>86</v>
      </c>
    </row>
    <row r="8" spans="1:7" ht="15" thickBot="1" x14ac:dyDescent="0.35">
      <c r="A8" s="169"/>
      <c r="B8" s="151"/>
      <c r="C8" s="44" t="s">
        <v>87</v>
      </c>
      <c r="D8" s="70">
        <v>1</v>
      </c>
      <c r="E8" s="151"/>
      <c r="F8" s="158"/>
      <c r="G8" s="47" t="s">
        <v>88</v>
      </c>
    </row>
    <row r="9" spans="1:7" ht="29.4" thickTop="1" x14ac:dyDescent="0.3">
      <c r="A9" s="169"/>
      <c r="B9" s="155" t="s">
        <v>89</v>
      </c>
      <c r="C9" s="45" t="s">
        <v>90</v>
      </c>
      <c r="D9" s="71">
        <v>4</v>
      </c>
      <c r="E9" s="155">
        <v>5</v>
      </c>
      <c r="F9" s="158"/>
      <c r="G9" s="48" t="s">
        <v>91</v>
      </c>
    </row>
    <row r="10" spans="1:7" ht="15" thickBot="1" x14ac:dyDescent="0.35">
      <c r="A10" s="169"/>
      <c r="B10" s="151"/>
      <c r="C10" s="44" t="s">
        <v>92</v>
      </c>
      <c r="D10" s="70">
        <v>1</v>
      </c>
      <c r="E10" s="151"/>
      <c r="F10" s="158"/>
      <c r="G10" s="47" t="s">
        <v>93</v>
      </c>
    </row>
    <row r="11" spans="1:7" ht="15" thickTop="1" x14ac:dyDescent="0.3">
      <c r="A11" s="169"/>
      <c r="B11" s="155" t="s">
        <v>94</v>
      </c>
      <c r="C11" s="45" t="s">
        <v>95</v>
      </c>
      <c r="D11" s="71">
        <v>9</v>
      </c>
      <c r="E11" s="155">
        <v>27</v>
      </c>
      <c r="F11" s="158"/>
      <c r="G11" s="48" t="s">
        <v>96</v>
      </c>
    </row>
    <row r="12" spans="1:7" ht="28.8" x14ac:dyDescent="0.3">
      <c r="A12" s="169"/>
      <c r="B12" s="150"/>
      <c r="C12" s="6" t="s">
        <v>97</v>
      </c>
      <c r="D12" s="4">
        <v>1</v>
      </c>
      <c r="E12" s="150"/>
      <c r="F12" s="158"/>
      <c r="G12" s="46" t="s">
        <v>98</v>
      </c>
    </row>
    <row r="13" spans="1:7" x14ac:dyDescent="0.3">
      <c r="A13" s="169"/>
      <c r="B13" s="150"/>
      <c r="C13" s="6" t="s">
        <v>99</v>
      </c>
      <c r="D13" s="4">
        <v>7</v>
      </c>
      <c r="E13" s="150"/>
      <c r="F13" s="158"/>
      <c r="G13" s="46" t="s">
        <v>100</v>
      </c>
    </row>
    <row r="14" spans="1:7" x14ac:dyDescent="0.3">
      <c r="A14" s="169"/>
      <c r="B14" s="150"/>
      <c r="C14" s="6" t="s">
        <v>101</v>
      </c>
      <c r="D14" s="4">
        <v>6</v>
      </c>
      <c r="E14" s="150"/>
      <c r="F14" s="158"/>
      <c r="G14" s="46" t="s">
        <v>102</v>
      </c>
    </row>
    <row r="15" spans="1:7" ht="43.8" thickBot="1" x14ac:dyDescent="0.35">
      <c r="A15" s="169"/>
      <c r="B15" s="151"/>
      <c r="C15" s="44" t="s">
        <v>103</v>
      </c>
      <c r="D15" s="70">
        <v>2</v>
      </c>
      <c r="E15" s="151"/>
      <c r="F15" s="158"/>
      <c r="G15" s="47" t="s">
        <v>104</v>
      </c>
    </row>
    <row r="16" spans="1:7" ht="30" thickTop="1" thickBot="1" x14ac:dyDescent="0.35">
      <c r="A16" s="170"/>
      <c r="B16" s="62" t="s">
        <v>105</v>
      </c>
      <c r="C16" s="62" t="s">
        <v>106</v>
      </c>
      <c r="D16" s="59">
        <v>4</v>
      </c>
      <c r="E16" s="62">
        <v>4</v>
      </c>
      <c r="F16" s="159"/>
      <c r="G16" s="66" t="s">
        <v>107</v>
      </c>
    </row>
    <row r="17" spans="1:9" ht="43.2" x14ac:dyDescent="0.3">
      <c r="A17" s="171" t="s">
        <v>108</v>
      </c>
      <c r="B17" s="174" t="s">
        <v>109</v>
      </c>
      <c r="C17" s="34" t="s">
        <v>110</v>
      </c>
      <c r="D17" s="35">
        <v>8</v>
      </c>
      <c r="E17" s="174">
        <v>13</v>
      </c>
      <c r="F17" s="177">
        <f>SUM(E17:E28)</f>
        <v>44</v>
      </c>
      <c r="G17" s="54" t="s">
        <v>111</v>
      </c>
    </row>
    <row r="18" spans="1:9" ht="28.8" x14ac:dyDescent="0.3">
      <c r="A18" s="172"/>
      <c r="B18" s="175"/>
      <c r="C18" s="36" t="s">
        <v>112</v>
      </c>
      <c r="D18" s="37">
        <v>2</v>
      </c>
      <c r="E18" s="175"/>
      <c r="F18" s="178"/>
      <c r="G18" s="54" t="s">
        <v>113</v>
      </c>
    </row>
    <row r="19" spans="1:9" ht="15" thickBot="1" x14ac:dyDescent="0.35">
      <c r="A19" s="172"/>
      <c r="B19" s="176"/>
      <c r="C19" s="74" t="s">
        <v>109</v>
      </c>
      <c r="D19" s="75">
        <v>3</v>
      </c>
      <c r="E19" s="176"/>
      <c r="F19" s="178"/>
      <c r="G19" s="67" t="s">
        <v>114</v>
      </c>
    </row>
    <row r="20" spans="1:9" ht="15.6" thickTop="1" thickBot="1" x14ac:dyDescent="0.35">
      <c r="A20" s="172"/>
      <c r="B20" s="78" t="s">
        <v>115</v>
      </c>
      <c r="C20" s="78" t="s">
        <v>116</v>
      </c>
      <c r="D20" s="79">
        <v>2</v>
      </c>
      <c r="E20" s="78">
        <v>2</v>
      </c>
      <c r="F20" s="178"/>
      <c r="G20" s="54" t="s">
        <v>117</v>
      </c>
    </row>
    <row r="21" spans="1:9" ht="30" thickTop="1" thickBot="1" x14ac:dyDescent="0.35">
      <c r="A21" s="172"/>
      <c r="B21" s="78" t="s">
        <v>118</v>
      </c>
      <c r="C21" s="78" t="s">
        <v>118</v>
      </c>
      <c r="D21" s="79">
        <v>9</v>
      </c>
      <c r="E21" s="78">
        <v>9</v>
      </c>
      <c r="F21" s="178"/>
      <c r="G21" s="68" t="s">
        <v>119</v>
      </c>
    </row>
    <row r="22" spans="1:9" ht="30" thickTop="1" thickBot="1" x14ac:dyDescent="0.35">
      <c r="A22" s="172"/>
      <c r="B22" s="78" t="s">
        <v>120</v>
      </c>
      <c r="C22" s="78" t="s">
        <v>120</v>
      </c>
      <c r="D22" s="79">
        <v>9</v>
      </c>
      <c r="E22" s="78">
        <v>9</v>
      </c>
      <c r="F22" s="178"/>
      <c r="G22" s="68" t="s">
        <v>121</v>
      </c>
      <c r="I22">
        <f>13/44</f>
        <v>0.29545454545454547</v>
      </c>
    </row>
    <row r="23" spans="1:9" ht="15" thickTop="1" x14ac:dyDescent="0.3">
      <c r="A23" s="172"/>
      <c r="B23" s="180" t="s">
        <v>122</v>
      </c>
      <c r="C23" s="40" t="s">
        <v>123</v>
      </c>
      <c r="D23" s="41">
        <v>5</v>
      </c>
      <c r="E23" s="180">
        <v>11</v>
      </c>
      <c r="F23" s="178"/>
      <c r="G23" s="54" t="s">
        <v>124</v>
      </c>
    </row>
    <row r="24" spans="1:9" x14ac:dyDescent="0.3">
      <c r="A24" s="173"/>
      <c r="B24" s="181"/>
      <c r="C24" s="38" t="s">
        <v>125</v>
      </c>
      <c r="D24" s="39">
        <v>1</v>
      </c>
      <c r="E24" s="181"/>
      <c r="F24" s="179"/>
      <c r="G24" s="56" t="s">
        <v>126</v>
      </c>
    </row>
    <row r="25" spans="1:9" ht="28.8" x14ac:dyDescent="0.3">
      <c r="A25" s="173"/>
      <c r="B25" s="181"/>
      <c r="C25" s="38" t="s">
        <v>127</v>
      </c>
      <c r="D25" s="39">
        <v>1</v>
      </c>
      <c r="E25" s="181"/>
      <c r="F25" s="179"/>
      <c r="G25" s="56" t="s">
        <v>128</v>
      </c>
    </row>
    <row r="26" spans="1:9" x14ac:dyDescent="0.3">
      <c r="A26" s="173"/>
      <c r="B26" s="181"/>
      <c r="C26" s="38" t="s">
        <v>129</v>
      </c>
      <c r="D26" s="39">
        <v>1</v>
      </c>
      <c r="E26" s="181"/>
      <c r="F26" s="179"/>
      <c r="G26" s="56" t="s">
        <v>130</v>
      </c>
    </row>
    <row r="27" spans="1:9" ht="28.8" x14ac:dyDescent="0.3">
      <c r="A27" s="173"/>
      <c r="B27" s="181"/>
      <c r="C27" s="38" t="s">
        <v>131</v>
      </c>
      <c r="D27" s="39">
        <v>1</v>
      </c>
      <c r="E27" s="181"/>
      <c r="F27" s="179"/>
      <c r="G27" s="56" t="s">
        <v>132</v>
      </c>
    </row>
    <row r="28" spans="1:9" ht="29.4" thickBot="1" x14ac:dyDescent="0.35">
      <c r="A28" s="173"/>
      <c r="B28" s="181"/>
      <c r="C28" s="38" t="s">
        <v>133</v>
      </c>
      <c r="D28" s="39">
        <v>2</v>
      </c>
      <c r="E28" s="181"/>
      <c r="F28" s="179"/>
      <c r="G28" s="56" t="s">
        <v>134</v>
      </c>
    </row>
    <row r="29" spans="1:9" x14ac:dyDescent="0.3">
      <c r="A29" s="168" t="s">
        <v>135</v>
      </c>
      <c r="B29" s="144" t="s">
        <v>136</v>
      </c>
      <c r="C29" s="144" t="s">
        <v>137</v>
      </c>
      <c r="D29" s="164">
        <v>7</v>
      </c>
      <c r="E29" s="144" t="s">
        <v>136</v>
      </c>
      <c r="F29" s="164">
        <v>7</v>
      </c>
      <c r="G29" s="53" t="s">
        <v>138</v>
      </c>
    </row>
    <row r="30" spans="1:9" ht="14.25" customHeight="1" x14ac:dyDescent="0.3">
      <c r="A30" s="169"/>
      <c r="B30" s="150"/>
      <c r="C30" s="150"/>
      <c r="D30" s="158"/>
      <c r="E30" s="150"/>
      <c r="F30" s="158"/>
      <c r="G30" s="46" t="s">
        <v>139</v>
      </c>
    </row>
    <row r="31" spans="1:9" ht="15" thickBot="1" x14ac:dyDescent="0.35">
      <c r="A31" s="185"/>
      <c r="B31" s="146"/>
      <c r="C31" s="146"/>
      <c r="D31" s="182"/>
      <c r="E31" s="146"/>
      <c r="F31" s="182"/>
      <c r="G31" s="49"/>
    </row>
    <row r="32" spans="1:9" x14ac:dyDescent="0.3">
      <c r="A32" s="186" t="s">
        <v>140</v>
      </c>
      <c r="B32" s="174" t="s">
        <v>136</v>
      </c>
      <c r="C32" s="189" t="s">
        <v>141</v>
      </c>
      <c r="D32" s="191">
        <v>15</v>
      </c>
      <c r="E32" s="174" t="s">
        <v>136</v>
      </c>
      <c r="F32" s="183">
        <v>15</v>
      </c>
      <c r="G32" s="57" t="s">
        <v>142</v>
      </c>
    </row>
    <row r="33" spans="1:7" ht="15" thickBot="1" x14ac:dyDescent="0.35">
      <c r="A33" s="187"/>
      <c r="B33" s="188"/>
      <c r="C33" s="190"/>
      <c r="D33" s="192"/>
      <c r="E33" s="188"/>
      <c r="F33" s="184"/>
      <c r="G33" s="80" t="s">
        <v>143</v>
      </c>
    </row>
    <row r="34" spans="1:7" x14ac:dyDescent="0.3">
      <c r="A34" s="193" t="s">
        <v>144</v>
      </c>
      <c r="B34" s="152" t="s">
        <v>136</v>
      </c>
      <c r="C34" s="42" t="s">
        <v>144</v>
      </c>
      <c r="D34" s="60">
        <v>10</v>
      </c>
      <c r="E34" s="152" t="s">
        <v>136</v>
      </c>
      <c r="F34" s="157">
        <f>SUM(D34:D38)</f>
        <v>23</v>
      </c>
      <c r="G34" s="48"/>
    </row>
    <row r="35" spans="1:7" x14ac:dyDescent="0.3">
      <c r="A35" s="169"/>
      <c r="B35" s="150"/>
      <c r="C35" s="6" t="s">
        <v>145</v>
      </c>
      <c r="D35" s="4">
        <v>3</v>
      </c>
      <c r="E35" s="150"/>
      <c r="F35" s="158"/>
      <c r="G35" s="46"/>
    </row>
    <row r="36" spans="1:7" x14ac:dyDescent="0.3">
      <c r="A36" s="169"/>
      <c r="B36" s="150"/>
      <c r="C36" s="6" t="s">
        <v>146</v>
      </c>
      <c r="D36" s="4">
        <v>1</v>
      </c>
      <c r="E36" s="150"/>
      <c r="F36" s="158"/>
      <c r="G36" s="46"/>
    </row>
    <row r="37" spans="1:7" x14ac:dyDescent="0.3">
      <c r="A37" s="169"/>
      <c r="B37" s="150"/>
      <c r="C37" s="6" t="s">
        <v>147</v>
      </c>
      <c r="D37" s="4">
        <v>1</v>
      </c>
      <c r="E37" s="150"/>
      <c r="F37" s="158"/>
      <c r="G37" s="46"/>
    </row>
    <row r="38" spans="1:7" ht="15" thickBot="1" x14ac:dyDescent="0.35">
      <c r="A38" s="185"/>
      <c r="B38" s="146"/>
      <c r="C38" s="33" t="s">
        <v>148</v>
      </c>
      <c r="D38" s="61">
        <v>8</v>
      </c>
      <c r="E38" s="146"/>
      <c r="F38" s="182"/>
      <c r="G38" s="49"/>
    </row>
    <row r="39" spans="1:7" x14ac:dyDescent="0.3">
      <c r="A39" s="186" t="s">
        <v>149</v>
      </c>
      <c r="B39" s="174" t="s">
        <v>136</v>
      </c>
      <c r="C39" s="34" t="s">
        <v>150</v>
      </c>
      <c r="D39" s="35">
        <v>1</v>
      </c>
      <c r="E39" s="174" t="s">
        <v>136</v>
      </c>
      <c r="F39" s="183">
        <v>5</v>
      </c>
      <c r="G39" s="57"/>
    </row>
    <row r="40" spans="1:7" x14ac:dyDescent="0.3">
      <c r="A40" s="172"/>
      <c r="B40" s="175"/>
      <c r="C40" s="36" t="s">
        <v>151</v>
      </c>
      <c r="D40" s="37">
        <v>1</v>
      </c>
      <c r="E40" s="175"/>
      <c r="F40" s="178"/>
      <c r="G40" s="55"/>
    </row>
    <row r="41" spans="1:7" x14ac:dyDescent="0.3">
      <c r="A41" s="173"/>
      <c r="B41" s="181"/>
      <c r="C41" s="38" t="s">
        <v>152</v>
      </c>
      <c r="D41" s="39">
        <v>1</v>
      </c>
      <c r="E41" s="181"/>
      <c r="F41" s="179"/>
      <c r="G41" s="56"/>
    </row>
    <row r="42" spans="1:7" x14ac:dyDescent="0.3">
      <c r="A42" s="173"/>
      <c r="B42" s="181"/>
      <c r="C42" s="38" t="s">
        <v>153</v>
      </c>
      <c r="D42" s="39">
        <v>1</v>
      </c>
      <c r="E42" s="181"/>
      <c r="F42" s="179"/>
      <c r="G42" s="56"/>
    </row>
    <row r="43" spans="1:7" ht="15" thickBot="1" x14ac:dyDescent="0.35">
      <c r="A43" s="173"/>
      <c r="B43" s="181"/>
      <c r="C43" s="38" t="s">
        <v>154</v>
      </c>
      <c r="D43" s="39">
        <v>1</v>
      </c>
      <c r="E43" s="181"/>
      <c r="F43" s="179"/>
      <c r="G43" s="56"/>
    </row>
    <row r="44" spans="1:7" x14ac:dyDescent="0.3">
      <c r="A44" s="168" t="s">
        <v>155</v>
      </c>
      <c r="B44" s="144" t="s">
        <v>136</v>
      </c>
      <c r="C44" s="12" t="s">
        <v>155</v>
      </c>
      <c r="D44" s="10">
        <v>7</v>
      </c>
      <c r="E44" s="144" t="s">
        <v>136</v>
      </c>
      <c r="F44" s="164">
        <v>9</v>
      </c>
      <c r="G44" s="53"/>
    </row>
    <row r="45" spans="1:7" x14ac:dyDescent="0.3">
      <c r="A45" s="194"/>
      <c r="B45" s="145"/>
      <c r="C45" s="43" t="s">
        <v>735</v>
      </c>
      <c r="D45" s="129">
        <v>1</v>
      </c>
      <c r="E45" s="145"/>
      <c r="F45" s="162"/>
      <c r="G45" s="52"/>
    </row>
    <row r="46" spans="1:7" ht="15" thickBot="1" x14ac:dyDescent="0.35">
      <c r="A46" s="185"/>
      <c r="B46" s="146"/>
      <c r="C46" s="33" t="s">
        <v>734</v>
      </c>
      <c r="D46" s="61">
        <v>1</v>
      </c>
      <c r="E46" s="146"/>
      <c r="F46" s="182"/>
      <c r="G46" s="49"/>
    </row>
    <row r="47" spans="1:7" ht="15" thickBot="1" x14ac:dyDescent="0.35">
      <c r="A47" s="186" t="s">
        <v>156</v>
      </c>
      <c r="B47" s="76" t="s">
        <v>157</v>
      </c>
      <c r="C47" s="76" t="s">
        <v>157</v>
      </c>
      <c r="D47" s="77">
        <v>3</v>
      </c>
      <c r="E47" s="76">
        <v>3</v>
      </c>
      <c r="F47" s="174">
        <f>SUM(E47:E50)</f>
        <v>15</v>
      </c>
      <c r="G47" s="69"/>
    </row>
    <row r="48" spans="1:7" ht="15" thickTop="1" x14ac:dyDescent="0.3">
      <c r="A48" s="172"/>
      <c r="B48" s="180" t="s">
        <v>158</v>
      </c>
      <c r="C48" s="40" t="s">
        <v>159</v>
      </c>
      <c r="D48" s="41">
        <v>3</v>
      </c>
      <c r="E48" s="180">
        <v>8</v>
      </c>
      <c r="F48" s="175"/>
      <c r="G48" s="54"/>
    </row>
    <row r="49" spans="1:7" ht="15" thickBot="1" x14ac:dyDescent="0.35">
      <c r="A49" s="172"/>
      <c r="B49" s="176"/>
      <c r="C49" s="74" t="s">
        <v>160</v>
      </c>
      <c r="D49" s="75">
        <v>5</v>
      </c>
      <c r="E49" s="176"/>
      <c r="F49" s="175"/>
      <c r="G49" s="67"/>
    </row>
    <row r="50" spans="1:7" ht="30" thickTop="1" thickBot="1" x14ac:dyDescent="0.35">
      <c r="A50" s="173"/>
      <c r="B50" s="72" t="s">
        <v>161</v>
      </c>
      <c r="C50" s="72" t="s">
        <v>161</v>
      </c>
      <c r="D50" s="73">
        <v>4</v>
      </c>
      <c r="E50" s="72">
        <v>4</v>
      </c>
      <c r="F50" s="181"/>
      <c r="G50" s="58"/>
    </row>
    <row r="51" spans="1:7" x14ac:dyDescent="0.3">
      <c r="A51" s="168" t="s">
        <v>162</v>
      </c>
      <c r="B51" s="144" t="s">
        <v>162</v>
      </c>
      <c r="C51" s="12" t="s">
        <v>163</v>
      </c>
      <c r="D51" s="10">
        <v>2</v>
      </c>
      <c r="E51" s="144">
        <v>7</v>
      </c>
      <c r="F51" s="164">
        <v>17</v>
      </c>
      <c r="G51" s="53"/>
    </row>
    <row r="52" spans="1:7" x14ac:dyDescent="0.3">
      <c r="A52" s="193"/>
      <c r="B52" s="145"/>
      <c r="C52" s="43" t="s">
        <v>733</v>
      </c>
      <c r="D52" s="129">
        <v>3</v>
      </c>
      <c r="E52" s="152"/>
      <c r="F52" s="157"/>
      <c r="G52" s="52"/>
    </row>
    <row r="53" spans="1:7" ht="15" thickBot="1" x14ac:dyDescent="0.35">
      <c r="A53" s="169"/>
      <c r="B53" s="151"/>
      <c r="C53" s="44" t="s">
        <v>162</v>
      </c>
      <c r="D53" s="70">
        <v>2</v>
      </c>
      <c r="E53" s="150"/>
      <c r="F53" s="158"/>
      <c r="G53" s="47"/>
    </row>
    <row r="54" spans="1:7" ht="15" thickTop="1" x14ac:dyDescent="0.3">
      <c r="A54" s="169"/>
      <c r="B54" s="152" t="s">
        <v>164</v>
      </c>
      <c r="C54" s="42" t="s">
        <v>164</v>
      </c>
      <c r="D54" s="60">
        <v>4</v>
      </c>
      <c r="E54" s="150">
        <v>10</v>
      </c>
      <c r="F54" s="158"/>
      <c r="G54" s="48"/>
    </row>
    <row r="55" spans="1:7" ht="15" thickBot="1" x14ac:dyDescent="0.35">
      <c r="A55" s="185"/>
      <c r="B55" s="146"/>
      <c r="C55" s="33" t="s">
        <v>732</v>
      </c>
      <c r="D55" s="61">
        <v>6</v>
      </c>
      <c r="E55" s="146"/>
      <c r="F55" s="182"/>
      <c r="G55" s="49"/>
    </row>
    <row r="56" spans="1:7" x14ac:dyDescent="0.3">
      <c r="A56" s="186" t="s">
        <v>165</v>
      </c>
      <c r="B56" s="174" t="s">
        <v>136</v>
      </c>
      <c r="C56" s="34" t="s">
        <v>166</v>
      </c>
      <c r="D56" s="35">
        <v>2</v>
      </c>
      <c r="E56" s="174" t="s">
        <v>136</v>
      </c>
      <c r="F56" s="183">
        <v>5</v>
      </c>
      <c r="G56" s="57"/>
    </row>
    <row r="57" spans="1:7" x14ac:dyDescent="0.3">
      <c r="A57" s="172"/>
      <c r="B57" s="175"/>
      <c r="C57" s="36" t="s">
        <v>167</v>
      </c>
      <c r="D57" s="37">
        <v>1</v>
      </c>
      <c r="E57" s="175"/>
      <c r="F57" s="178"/>
      <c r="G57" s="55"/>
    </row>
    <row r="58" spans="1:7" x14ac:dyDescent="0.3">
      <c r="A58" s="172"/>
      <c r="B58" s="175"/>
      <c r="C58" s="36" t="s">
        <v>168</v>
      </c>
      <c r="D58" s="37">
        <v>1</v>
      </c>
      <c r="E58" s="175"/>
      <c r="F58" s="178"/>
      <c r="G58" s="55"/>
    </row>
    <row r="59" spans="1:7" ht="15" thickBot="1" x14ac:dyDescent="0.35">
      <c r="A59" s="173"/>
      <c r="B59" s="181"/>
      <c r="C59" s="38" t="s">
        <v>136</v>
      </c>
      <c r="D59" s="39">
        <v>1</v>
      </c>
      <c r="E59" s="181"/>
      <c r="F59" s="179"/>
      <c r="G59" s="56"/>
    </row>
    <row r="60" spans="1:7" ht="28.8" x14ac:dyDescent="0.3">
      <c r="A60" s="168" t="s">
        <v>786</v>
      </c>
      <c r="B60" s="144" t="s">
        <v>169</v>
      </c>
      <c r="C60" s="12" t="s">
        <v>170</v>
      </c>
      <c r="D60" s="10">
        <v>3</v>
      </c>
      <c r="E60" s="144">
        <f>SUM(D60:D66)</f>
        <v>13</v>
      </c>
      <c r="F60" s="164">
        <f>SUM(E60:E97)</f>
        <v>64</v>
      </c>
      <c r="G60" s="53"/>
    </row>
    <row r="61" spans="1:7" x14ac:dyDescent="0.3">
      <c r="A61" s="169"/>
      <c r="B61" s="150"/>
      <c r="C61" s="6" t="s">
        <v>171</v>
      </c>
      <c r="D61" s="4">
        <v>1</v>
      </c>
      <c r="E61" s="150"/>
      <c r="F61" s="158"/>
      <c r="G61" s="46"/>
    </row>
    <row r="62" spans="1:7" x14ac:dyDescent="0.3">
      <c r="A62" s="169"/>
      <c r="B62" s="150"/>
      <c r="C62" s="6" t="s">
        <v>172</v>
      </c>
      <c r="D62" s="4">
        <v>1</v>
      </c>
      <c r="E62" s="150"/>
      <c r="F62" s="158"/>
      <c r="G62" s="46"/>
    </row>
    <row r="63" spans="1:7" ht="28.8" x14ac:dyDescent="0.3">
      <c r="A63" s="169"/>
      <c r="B63" s="150"/>
      <c r="C63" s="6" t="s">
        <v>173</v>
      </c>
      <c r="D63" s="4">
        <v>1</v>
      </c>
      <c r="E63" s="150"/>
      <c r="F63" s="158"/>
      <c r="G63" s="46"/>
    </row>
    <row r="64" spans="1:7" ht="28.8" x14ac:dyDescent="0.3">
      <c r="A64" s="169"/>
      <c r="B64" s="150"/>
      <c r="C64" s="6" t="s">
        <v>174</v>
      </c>
      <c r="D64" s="4">
        <v>2</v>
      </c>
      <c r="E64" s="150"/>
      <c r="F64" s="158"/>
      <c r="G64" s="46"/>
    </row>
    <row r="65" spans="1:7" x14ac:dyDescent="0.3">
      <c r="A65" s="169"/>
      <c r="B65" s="150"/>
      <c r="C65" s="6" t="s">
        <v>175</v>
      </c>
      <c r="D65" s="4">
        <v>2</v>
      </c>
      <c r="E65" s="150"/>
      <c r="F65" s="158"/>
      <c r="G65" s="46"/>
    </row>
    <row r="66" spans="1:7" ht="15" thickBot="1" x14ac:dyDescent="0.35">
      <c r="A66" s="169"/>
      <c r="B66" s="151"/>
      <c r="C66" s="44" t="s">
        <v>731</v>
      </c>
      <c r="D66" s="70">
        <v>3</v>
      </c>
      <c r="E66" s="151"/>
      <c r="F66" s="158"/>
      <c r="G66" s="47"/>
    </row>
    <row r="67" spans="1:7" ht="30" customHeight="1" thickTop="1" x14ac:dyDescent="0.3">
      <c r="A67" s="169"/>
      <c r="B67" s="155" t="s">
        <v>176</v>
      </c>
      <c r="C67" s="45" t="s">
        <v>101</v>
      </c>
      <c r="D67" s="71">
        <v>8</v>
      </c>
      <c r="E67" s="155">
        <f>SUM(D67:D75)</f>
        <v>18</v>
      </c>
      <c r="F67" s="158"/>
      <c r="G67" s="48"/>
    </row>
    <row r="68" spans="1:7" x14ac:dyDescent="0.3">
      <c r="A68" s="169"/>
      <c r="B68" s="150"/>
      <c r="C68" s="6" t="s">
        <v>177</v>
      </c>
      <c r="D68" s="4">
        <v>1</v>
      </c>
      <c r="E68" s="150"/>
      <c r="F68" s="158"/>
      <c r="G68" s="46"/>
    </row>
    <row r="69" spans="1:7" x14ac:dyDescent="0.3">
      <c r="A69" s="169"/>
      <c r="B69" s="150"/>
      <c r="C69" s="6" t="s">
        <v>178</v>
      </c>
      <c r="D69" s="4">
        <v>1</v>
      </c>
      <c r="E69" s="150"/>
      <c r="F69" s="158"/>
      <c r="G69" s="46"/>
    </row>
    <row r="70" spans="1:7" x14ac:dyDescent="0.3">
      <c r="A70" s="169"/>
      <c r="B70" s="150"/>
      <c r="C70" s="6" t="s">
        <v>179</v>
      </c>
      <c r="D70" s="4">
        <v>2</v>
      </c>
      <c r="E70" s="150"/>
      <c r="F70" s="158"/>
      <c r="G70" s="46"/>
    </row>
    <row r="71" spans="1:7" x14ac:dyDescent="0.3">
      <c r="A71" s="169"/>
      <c r="B71" s="150"/>
      <c r="C71" s="6" t="s">
        <v>180</v>
      </c>
      <c r="D71" s="4">
        <v>1</v>
      </c>
      <c r="E71" s="150"/>
      <c r="F71" s="158"/>
      <c r="G71" s="46"/>
    </row>
    <row r="72" spans="1:7" x14ac:dyDescent="0.3">
      <c r="A72" s="169"/>
      <c r="B72" s="150"/>
      <c r="C72" s="6" t="s">
        <v>181</v>
      </c>
      <c r="D72" s="4">
        <v>2</v>
      </c>
      <c r="E72" s="150"/>
      <c r="F72" s="158"/>
      <c r="G72" s="46"/>
    </row>
    <row r="73" spans="1:7" x14ac:dyDescent="0.3">
      <c r="A73" s="169"/>
      <c r="B73" s="150"/>
      <c r="C73" s="6" t="s">
        <v>182</v>
      </c>
      <c r="D73" s="4">
        <v>1</v>
      </c>
      <c r="E73" s="150"/>
      <c r="F73" s="158"/>
      <c r="G73" s="46"/>
    </row>
    <row r="74" spans="1:7" x14ac:dyDescent="0.3">
      <c r="A74" s="169"/>
      <c r="B74" s="150"/>
      <c r="C74" s="6" t="s">
        <v>183</v>
      </c>
      <c r="D74" s="4">
        <v>1</v>
      </c>
      <c r="E74" s="150"/>
      <c r="F74" s="158"/>
      <c r="G74" s="46"/>
    </row>
    <row r="75" spans="1:7" ht="15" thickBot="1" x14ac:dyDescent="0.35">
      <c r="A75" s="169"/>
      <c r="B75" s="151"/>
      <c r="C75" s="44" t="s">
        <v>184</v>
      </c>
      <c r="D75" s="70">
        <v>1</v>
      </c>
      <c r="E75" s="151"/>
      <c r="F75" s="158"/>
      <c r="G75" s="47"/>
    </row>
    <row r="76" spans="1:7" ht="30" customHeight="1" thickTop="1" x14ac:dyDescent="0.3">
      <c r="A76" s="169"/>
      <c r="B76" s="155" t="s">
        <v>185</v>
      </c>
      <c r="C76" s="45" t="s">
        <v>186</v>
      </c>
      <c r="D76" s="71">
        <v>1</v>
      </c>
      <c r="E76" s="155">
        <v>4</v>
      </c>
      <c r="F76" s="158"/>
      <c r="G76" s="48"/>
    </row>
    <row r="77" spans="1:7" x14ac:dyDescent="0.3">
      <c r="A77" s="169"/>
      <c r="B77" s="150"/>
      <c r="C77" s="6" t="s">
        <v>187</v>
      </c>
      <c r="D77" s="4">
        <v>2</v>
      </c>
      <c r="E77" s="150"/>
      <c r="F77" s="158"/>
      <c r="G77" s="46"/>
    </row>
    <row r="78" spans="1:7" ht="15" thickBot="1" x14ac:dyDescent="0.35">
      <c r="A78" s="169"/>
      <c r="B78" s="151"/>
      <c r="C78" s="44" t="s">
        <v>188</v>
      </c>
      <c r="D78" s="70">
        <v>1</v>
      </c>
      <c r="E78" s="151"/>
      <c r="F78" s="158"/>
      <c r="G78" s="47"/>
    </row>
    <row r="79" spans="1:7" ht="15" thickTop="1" x14ac:dyDescent="0.3">
      <c r="A79" s="169"/>
      <c r="B79" s="155" t="s">
        <v>189</v>
      </c>
      <c r="C79" s="45" t="s">
        <v>190</v>
      </c>
      <c r="D79" s="71">
        <v>5</v>
      </c>
      <c r="E79" s="155">
        <f>SUM(D79:D88)</f>
        <v>19</v>
      </c>
      <c r="F79" s="158"/>
      <c r="G79" s="48"/>
    </row>
    <row r="80" spans="1:7" x14ac:dyDescent="0.3">
      <c r="A80" s="169"/>
      <c r="B80" s="150"/>
      <c r="C80" s="6" t="s">
        <v>191</v>
      </c>
      <c r="D80" s="4">
        <v>2</v>
      </c>
      <c r="E80" s="150"/>
      <c r="F80" s="158"/>
      <c r="G80" s="46"/>
    </row>
    <row r="81" spans="1:7" x14ac:dyDescent="0.3">
      <c r="A81" s="169"/>
      <c r="B81" s="150"/>
      <c r="C81" s="6" t="s">
        <v>192</v>
      </c>
      <c r="D81" s="4">
        <v>1</v>
      </c>
      <c r="E81" s="150"/>
      <c r="F81" s="158"/>
      <c r="G81" s="46"/>
    </row>
    <row r="82" spans="1:7" x14ac:dyDescent="0.3">
      <c r="A82" s="169"/>
      <c r="B82" s="150"/>
      <c r="C82" s="6" t="s">
        <v>193</v>
      </c>
      <c r="D82" s="4">
        <v>2</v>
      </c>
      <c r="E82" s="150"/>
      <c r="F82" s="158"/>
      <c r="G82" s="46"/>
    </row>
    <row r="83" spans="1:7" x14ac:dyDescent="0.3">
      <c r="A83" s="169"/>
      <c r="B83" s="150"/>
      <c r="C83" s="6" t="s">
        <v>730</v>
      </c>
      <c r="D83" s="4">
        <v>1</v>
      </c>
      <c r="E83" s="150"/>
      <c r="F83" s="158"/>
      <c r="G83" s="46"/>
    </row>
    <row r="84" spans="1:7" x14ac:dyDescent="0.3">
      <c r="A84" s="169"/>
      <c r="B84" s="150"/>
      <c r="C84" s="6" t="s">
        <v>195</v>
      </c>
      <c r="D84" s="4">
        <v>2</v>
      </c>
      <c r="E84" s="150"/>
      <c r="F84" s="158"/>
      <c r="G84" s="46"/>
    </row>
    <row r="85" spans="1:7" x14ac:dyDescent="0.3">
      <c r="A85" s="169"/>
      <c r="B85" s="150"/>
      <c r="C85" s="6" t="s">
        <v>196</v>
      </c>
      <c r="D85" s="4">
        <v>1</v>
      </c>
      <c r="E85" s="150"/>
      <c r="F85" s="158"/>
      <c r="G85" s="46"/>
    </row>
    <row r="86" spans="1:7" x14ac:dyDescent="0.3">
      <c r="A86" s="169"/>
      <c r="B86" s="150"/>
      <c r="C86" s="6" t="s">
        <v>197</v>
      </c>
      <c r="D86" s="4">
        <v>3</v>
      </c>
      <c r="E86" s="150"/>
      <c r="F86" s="158"/>
      <c r="G86" s="46"/>
    </row>
    <row r="87" spans="1:7" x14ac:dyDescent="0.3">
      <c r="A87" s="169"/>
      <c r="B87" s="150"/>
      <c r="C87" s="6" t="s">
        <v>198</v>
      </c>
      <c r="D87" s="4">
        <v>1</v>
      </c>
      <c r="E87" s="150"/>
      <c r="F87" s="158"/>
      <c r="G87" s="46"/>
    </row>
    <row r="88" spans="1:7" ht="15" thickBot="1" x14ac:dyDescent="0.35">
      <c r="A88" s="169"/>
      <c r="B88" s="151"/>
      <c r="C88" s="44" t="s">
        <v>199</v>
      </c>
      <c r="D88" s="70">
        <v>1</v>
      </c>
      <c r="E88" s="151"/>
      <c r="F88" s="158"/>
      <c r="G88" s="47"/>
    </row>
    <row r="89" spans="1:7" ht="30" customHeight="1" thickTop="1" x14ac:dyDescent="0.3">
      <c r="A89" s="169"/>
      <c r="B89" s="155" t="s">
        <v>200</v>
      </c>
      <c r="C89" s="45" t="s">
        <v>201</v>
      </c>
      <c r="D89" s="71">
        <v>1</v>
      </c>
      <c r="E89" s="155">
        <f>SUM(D89:D95)</f>
        <v>8</v>
      </c>
      <c r="F89" s="158"/>
      <c r="G89" s="48"/>
    </row>
    <row r="90" spans="1:7" ht="28.8" x14ac:dyDescent="0.3">
      <c r="A90" s="169"/>
      <c r="B90" s="150"/>
      <c r="C90" s="6" t="s">
        <v>202</v>
      </c>
      <c r="D90" s="4">
        <v>2</v>
      </c>
      <c r="E90" s="150"/>
      <c r="F90" s="158"/>
      <c r="G90" s="46"/>
    </row>
    <row r="91" spans="1:7" ht="28.8" x14ac:dyDescent="0.3">
      <c r="A91" s="169"/>
      <c r="B91" s="150"/>
      <c r="C91" s="6" t="s">
        <v>203</v>
      </c>
      <c r="D91" s="4">
        <v>1</v>
      </c>
      <c r="E91" s="150"/>
      <c r="F91" s="158"/>
      <c r="G91" s="46"/>
    </row>
    <row r="92" spans="1:7" x14ac:dyDescent="0.3">
      <c r="A92" s="169"/>
      <c r="B92" s="150"/>
      <c r="C92" s="6" t="s">
        <v>204</v>
      </c>
      <c r="D92" s="4">
        <v>1</v>
      </c>
      <c r="E92" s="150"/>
      <c r="F92" s="158"/>
      <c r="G92" s="46"/>
    </row>
    <row r="93" spans="1:7" x14ac:dyDescent="0.3">
      <c r="A93" s="169"/>
      <c r="B93" s="150"/>
      <c r="C93" s="6" t="s">
        <v>205</v>
      </c>
      <c r="D93" s="4">
        <v>1</v>
      </c>
      <c r="E93" s="150"/>
      <c r="F93" s="158"/>
      <c r="G93" s="46"/>
    </row>
    <row r="94" spans="1:7" x14ac:dyDescent="0.3">
      <c r="A94" s="169"/>
      <c r="B94" s="150"/>
      <c r="C94" s="6" t="s">
        <v>206</v>
      </c>
      <c r="D94" s="4">
        <v>1</v>
      </c>
      <c r="E94" s="150"/>
      <c r="F94" s="158"/>
      <c r="G94" s="46"/>
    </row>
    <row r="95" spans="1:7" ht="15" thickBot="1" x14ac:dyDescent="0.35">
      <c r="A95" s="169"/>
      <c r="B95" s="151"/>
      <c r="C95" s="44" t="s">
        <v>207</v>
      </c>
      <c r="D95" s="70">
        <v>1</v>
      </c>
      <c r="E95" s="151"/>
      <c r="F95" s="158"/>
      <c r="G95" s="47"/>
    </row>
    <row r="96" spans="1:7" ht="15" thickTop="1" x14ac:dyDescent="0.3">
      <c r="A96" s="169"/>
      <c r="B96" s="152" t="s">
        <v>208</v>
      </c>
      <c r="C96" s="42" t="s">
        <v>209</v>
      </c>
      <c r="D96" s="60">
        <v>1</v>
      </c>
      <c r="E96" s="152">
        <v>2</v>
      </c>
      <c r="F96" s="158"/>
      <c r="G96" s="48"/>
    </row>
    <row r="97" spans="1:7" ht="15" thickBot="1" x14ac:dyDescent="0.35">
      <c r="A97" s="185"/>
      <c r="B97" s="146"/>
      <c r="C97" s="33" t="s">
        <v>210</v>
      </c>
      <c r="D97" s="61">
        <v>1</v>
      </c>
      <c r="E97" s="146"/>
      <c r="F97" s="182"/>
      <c r="G97" s="49"/>
    </row>
    <row r="98" spans="1:7" ht="15" thickBot="1" x14ac:dyDescent="0.35">
      <c r="A98" s="113" t="s">
        <v>729</v>
      </c>
      <c r="B98" s="125" t="s">
        <v>136</v>
      </c>
      <c r="C98" s="125" t="s">
        <v>729</v>
      </c>
      <c r="D98" s="114">
        <v>1</v>
      </c>
      <c r="E98" s="125" t="s">
        <v>136</v>
      </c>
      <c r="F98" s="114">
        <v>1</v>
      </c>
      <c r="G98" s="126"/>
    </row>
    <row r="99" spans="1:7" x14ac:dyDescent="0.3">
      <c r="F99" s="1">
        <f>SUM(F2:F98)</f>
        <v>288</v>
      </c>
    </row>
    <row r="100" spans="1:7" x14ac:dyDescent="0.3">
      <c r="F100" s="1">
        <f>44/288</f>
        <v>0.15277777777777779</v>
      </c>
    </row>
    <row r="101" spans="1:7" x14ac:dyDescent="0.3">
      <c r="F101" s="1">
        <f>83/288</f>
        <v>0.28819444444444442</v>
      </c>
    </row>
    <row r="102" spans="1:7" x14ac:dyDescent="0.3">
      <c r="F102" s="1">
        <f>64/288</f>
        <v>0.22222222222222221</v>
      </c>
    </row>
  </sheetData>
  <mergeCells count="66">
    <mergeCell ref="B60:B66"/>
    <mergeCell ref="E60:E66"/>
    <mergeCell ref="F60:F97"/>
    <mergeCell ref="B67:B75"/>
    <mergeCell ref="E67:E75"/>
    <mergeCell ref="B96:B97"/>
    <mergeCell ref="E96:E97"/>
    <mergeCell ref="B76:B78"/>
    <mergeCell ref="E76:E78"/>
    <mergeCell ref="B79:B88"/>
    <mergeCell ref="E79:E88"/>
    <mergeCell ref="B89:B95"/>
    <mergeCell ref="E89:E95"/>
    <mergeCell ref="E51:E53"/>
    <mergeCell ref="F51:F55"/>
    <mergeCell ref="B54:B55"/>
    <mergeCell ref="E54:E55"/>
    <mergeCell ref="B56:B59"/>
    <mergeCell ref="E56:E59"/>
    <mergeCell ref="F56:F59"/>
    <mergeCell ref="A60:A97"/>
    <mergeCell ref="A39:A43"/>
    <mergeCell ref="B39:B43"/>
    <mergeCell ref="E39:E43"/>
    <mergeCell ref="F39:F43"/>
    <mergeCell ref="A44:A46"/>
    <mergeCell ref="B44:B46"/>
    <mergeCell ref="E44:E46"/>
    <mergeCell ref="F44:F46"/>
    <mergeCell ref="A56:A59"/>
    <mergeCell ref="A47:A50"/>
    <mergeCell ref="F47:F50"/>
    <mergeCell ref="B48:B49"/>
    <mergeCell ref="E48:E49"/>
    <mergeCell ref="A51:A55"/>
    <mergeCell ref="B51:B53"/>
    <mergeCell ref="F34:F38"/>
    <mergeCell ref="F32:F33"/>
    <mergeCell ref="A29:A31"/>
    <mergeCell ref="B29:B31"/>
    <mergeCell ref="C29:C31"/>
    <mergeCell ref="D29:D31"/>
    <mergeCell ref="E29:E31"/>
    <mergeCell ref="F29:F31"/>
    <mergeCell ref="A32:A33"/>
    <mergeCell ref="B32:B33"/>
    <mergeCell ref="C32:C33"/>
    <mergeCell ref="D32:D33"/>
    <mergeCell ref="E32:E33"/>
    <mergeCell ref="A34:A38"/>
    <mergeCell ref="B34:B38"/>
    <mergeCell ref="E34:E38"/>
    <mergeCell ref="A17:A28"/>
    <mergeCell ref="B17:B19"/>
    <mergeCell ref="E17:E19"/>
    <mergeCell ref="F17:F28"/>
    <mergeCell ref="B23:B28"/>
    <mergeCell ref="E23:E28"/>
    <mergeCell ref="A2:A16"/>
    <mergeCell ref="B2:B8"/>
    <mergeCell ref="E2:E8"/>
    <mergeCell ref="F2:F16"/>
    <mergeCell ref="B9:B10"/>
    <mergeCell ref="E9:E10"/>
    <mergeCell ref="B11:B15"/>
    <mergeCell ref="E11:E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03DE-97B2-4473-97AB-672CCEACCDC8}">
  <dimension ref="A1:J77"/>
  <sheetViews>
    <sheetView topLeftCell="A45" zoomScale="81" zoomScaleNormal="110" workbookViewId="0">
      <selection activeCell="F78" sqref="F78"/>
    </sheetView>
  </sheetViews>
  <sheetFormatPr defaultRowHeight="14.4" x14ac:dyDescent="0.3"/>
  <cols>
    <col min="1" max="1" width="23.5546875" style="3" customWidth="1"/>
    <col min="2" max="2" width="31.33203125" style="3" customWidth="1"/>
    <col min="3" max="3" width="50" style="3" customWidth="1"/>
    <col min="4" max="4" width="11.109375" style="3" bestFit="1" customWidth="1"/>
    <col min="5" max="5" width="13.109375" style="3" customWidth="1"/>
    <col min="6" max="6" width="12.88671875" style="3" bestFit="1" customWidth="1"/>
    <col min="7" max="7" width="75.109375" style="3" bestFit="1" customWidth="1"/>
  </cols>
  <sheetData>
    <row r="1" spans="1:10" ht="31.8" thickBot="1" x14ac:dyDescent="0.35">
      <c r="A1" s="26" t="s">
        <v>0</v>
      </c>
      <c r="B1" s="27" t="s">
        <v>71</v>
      </c>
      <c r="C1" s="28" t="s">
        <v>1</v>
      </c>
      <c r="D1" s="28" t="s">
        <v>2</v>
      </c>
      <c r="E1" s="30" t="s">
        <v>72</v>
      </c>
      <c r="F1" s="30" t="s">
        <v>73</v>
      </c>
      <c r="G1" s="32" t="s">
        <v>3</v>
      </c>
    </row>
    <row r="2" spans="1:10" ht="19.2" x14ac:dyDescent="0.3">
      <c r="A2" s="141" t="s">
        <v>299</v>
      </c>
      <c r="B2" s="144" t="s">
        <v>215</v>
      </c>
      <c r="C2" s="136" t="s">
        <v>216</v>
      </c>
      <c r="D2" s="82">
        <v>1</v>
      </c>
      <c r="E2" s="156">
        <f>SUM(D2:D6)</f>
        <v>7</v>
      </c>
      <c r="F2" s="156">
        <f>SUM(E2:E15)</f>
        <v>26</v>
      </c>
      <c r="G2" s="53" t="s">
        <v>312</v>
      </c>
    </row>
    <row r="3" spans="1:10" ht="19.2" x14ac:dyDescent="0.3">
      <c r="A3" s="149"/>
      <c r="B3" s="150"/>
      <c r="C3" s="131" t="s">
        <v>215</v>
      </c>
      <c r="D3" s="81">
        <v>3</v>
      </c>
      <c r="E3" s="145"/>
      <c r="F3" s="145"/>
      <c r="G3" s="46" t="s">
        <v>313</v>
      </c>
    </row>
    <row r="4" spans="1:10" ht="19.2" x14ac:dyDescent="0.3">
      <c r="A4" s="149"/>
      <c r="B4" s="150"/>
      <c r="C4" s="131" t="s">
        <v>225</v>
      </c>
      <c r="D4" s="81">
        <v>1</v>
      </c>
      <c r="E4" s="145"/>
      <c r="F4" s="145"/>
      <c r="G4" s="46"/>
    </row>
    <row r="5" spans="1:10" ht="19.2" x14ac:dyDescent="0.3">
      <c r="A5" s="149"/>
      <c r="B5" s="150"/>
      <c r="C5" s="131" t="s">
        <v>218</v>
      </c>
      <c r="D5" s="81">
        <v>1</v>
      </c>
      <c r="E5" s="145"/>
      <c r="F5" s="145"/>
      <c r="G5" s="46"/>
    </row>
    <row r="6" spans="1:10" ht="19.8" thickBot="1" x14ac:dyDescent="0.35">
      <c r="A6" s="149"/>
      <c r="B6" s="151"/>
      <c r="C6" s="133" t="s">
        <v>217</v>
      </c>
      <c r="D6" s="84">
        <v>1</v>
      </c>
      <c r="E6" s="154"/>
      <c r="F6" s="145"/>
      <c r="G6" s="47"/>
    </row>
    <row r="7" spans="1:10" ht="29.4" thickTop="1" x14ac:dyDescent="0.3">
      <c r="A7" s="149"/>
      <c r="B7" s="155" t="s">
        <v>221</v>
      </c>
      <c r="C7" s="135" t="s">
        <v>212</v>
      </c>
      <c r="D7" s="85">
        <v>5</v>
      </c>
      <c r="E7" s="153">
        <f>SUM(D7:D11)</f>
        <v>12</v>
      </c>
      <c r="F7" s="145"/>
      <c r="G7" s="50" t="s">
        <v>314</v>
      </c>
    </row>
    <row r="8" spans="1:10" ht="19.2" x14ac:dyDescent="0.3">
      <c r="A8" s="149"/>
      <c r="B8" s="152"/>
      <c r="C8" s="134" t="s">
        <v>211</v>
      </c>
      <c r="D8" s="86">
        <v>1</v>
      </c>
      <c r="E8" s="145"/>
      <c r="F8" s="145"/>
      <c r="G8" s="87"/>
    </row>
    <row r="9" spans="1:10" ht="31.2" x14ac:dyDescent="0.3">
      <c r="A9" s="149"/>
      <c r="B9" s="150"/>
      <c r="C9" s="131" t="s">
        <v>222</v>
      </c>
      <c r="D9" s="81">
        <v>1</v>
      </c>
      <c r="E9" s="145"/>
      <c r="F9" s="145"/>
      <c r="G9" s="46"/>
    </row>
    <row r="10" spans="1:10" ht="19.2" x14ac:dyDescent="0.3">
      <c r="A10" s="149"/>
      <c r="B10" s="150"/>
      <c r="C10" s="131" t="s">
        <v>214</v>
      </c>
      <c r="D10" s="81">
        <v>3</v>
      </c>
      <c r="E10" s="145"/>
      <c r="F10" s="145"/>
      <c r="G10" s="46" t="s">
        <v>315</v>
      </c>
    </row>
    <row r="11" spans="1:10" ht="29.4" thickBot="1" x14ac:dyDescent="0.35">
      <c r="A11" s="149"/>
      <c r="B11" s="151"/>
      <c r="C11" s="133" t="s">
        <v>213</v>
      </c>
      <c r="D11" s="84">
        <v>2</v>
      </c>
      <c r="E11" s="154"/>
      <c r="F11" s="145"/>
      <c r="G11" s="47" t="s">
        <v>316</v>
      </c>
      <c r="J11">
        <f>7/26</f>
        <v>0.26923076923076922</v>
      </c>
    </row>
    <row r="12" spans="1:10" ht="19.8" thickTop="1" x14ac:dyDescent="0.3">
      <c r="A12" s="149"/>
      <c r="B12" s="152" t="s">
        <v>223</v>
      </c>
      <c r="C12" s="132" t="s">
        <v>224</v>
      </c>
      <c r="D12" s="83">
        <v>2</v>
      </c>
      <c r="E12" s="145">
        <f>SUM(D12:D15)</f>
        <v>7</v>
      </c>
      <c r="F12" s="145"/>
      <c r="G12" s="48"/>
    </row>
    <row r="13" spans="1:10" ht="19.2" x14ac:dyDescent="0.3">
      <c r="A13" s="149"/>
      <c r="B13" s="150"/>
      <c r="C13" s="131" t="s">
        <v>220</v>
      </c>
      <c r="D13" s="81">
        <v>1</v>
      </c>
      <c r="E13" s="145"/>
      <c r="F13" s="145"/>
      <c r="G13" s="46" t="s">
        <v>317</v>
      </c>
    </row>
    <row r="14" spans="1:10" ht="19.2" x14ac:dyDescent="0.3">
      <c r="A14" s="143"/>
      <c r="B14" s="146"/>
      <c r="C14" s="130" t="s">
        <v>227</v>
      </c>
      <c r="D14" s="91">
        <v>1</v>
      </c>
      <c r="E14" s="145"/>
      <c r="F14" s="145"/>
      <c r="G14" s="49"/>
    </row>
    <row r="15" spans="1:10" ht="19.8" thickBot="1" x14ac:dyDescent="0.35">
      <c r="A15" s="143"/>
      <c r="B15" s="146"/>
      <c r="C15" s="130" t="s">
        <v>219</v>
      </c>
      <c r="D15" s="91">
        <v>3</v>
      </c>
      <c r="E15" s="145"/>
      <c r="F15" s="145"/>
      <c r="G15" s="49" t="s">
        <v>303</v>
      </c>
    </row>
    <row r="16" spans="1:10" ht="30" customHeight="1" x14ac:dyDescent="0.3">
      <c r="A16" s="141" t="s">
        <v>300</v>
      </c>
      <c r="B16" s="144" t="s">
        <v>228</v>
      </c>
      <c r="C16" s="12" t="s">
        <v>229</v>
      </c>
      <c r="D16" s="12">
        <v>1</v>
      </c>
      <c r="E16" s="144">
        <f>SUM(D16:D21)</f>
        <v>39</v>
      </c>
      <c r="F16" s="144">
        <f>SUM(E16:E33)</f>
        <v>65</v>
      </c>
      <c r="G16" s="53"/>
    </row>
    <row r="17" spans="1:7" x14ac:dyDescent="0.3">
      <c r="A17" s="149"/>
      <c r="B17" s="150"/>
      <c r="C17" s="6" t="s">
        <v>230</v>
      </c>
      <c r="D17" s="6">
        <v>4</v>
      </c>
      <c r="E17" s="150"/>
      <c r="F17" s="150"/>
      <c r="G17" s="46" t="s">
        <v>304</v>
      </c>
    </row>
    <row r="18" spans="1:7" x14ac:dyDescent="0.3">
      <c r="A18" s="149"/>
      <c r="B18" s="150"/>
      <c r="C18" s="6" t="s">
        <v>232</v>
      </c>
      <c r="D18" s="6">
        <v>7</v>
      </c>
      <c r="E18" s="150"/>
      <c r="F18" s="150"/>
      <c r="G18" s="46"/>
    </row>
    <row r="19" spans="1:7" ht="28.8" x14ac:dyDescent="0.3">
      <c r="A19" s="149"/>
      <c r="B19" s="150"/>
      <c r="C19" s="6" t="s">
        <v>233</v>
      </c>
      <c r="D19" s="6">
        <v>15</v>
      </c>
      <c r="E19" s="150"/>
      <c r="F19" s="150"/>
      <c r="G19" s="46" t="s">
        <v>318</v>
      </c>
    </row>
    <row r="20" spans="1:7" x14ac:dyDescent="0.3">
      <c r="A20" s="149"/>
      <c r="B20" s="150"/>
      <c r="C20" s="6" t="s">
        <v>234</v>
      </c>
      <c r="D20" s="6">
        <v>2</v>
      </c>
      <c r="E20" s="150"/>
      <c r="F20" s="150"/>
      <c r="G20" s="46"/>
    </row>
    <row r="21" spans="1:7" ht="15" thickBot="1" x14ac:dyDescent="0.35">
      <c r="A21" s="149"/>
      <c r="B21" s="151"/>
      <c r="C21" s="44" t="s">
        <v>235</v>
      </c>
      <c r="D21" s="44">
        <v>10</v>
      </c>
      <c r="E21" s="151"/>
      <c r="F21" s="150"/>
      <c r="G21" s="47" t="s">
        <v>319</v>
      </c>
    </row>
    <row r="22" spans="1:7" ht="15" thickTop="1" x14ac:dyDescent="0.3">
      <c r="A22" s="149"/>
      <c r="B22" s="155" t="s">
        <v>236</v>
      </c>
      <c r="C22" s="45" t="s">
        <v>237</v>
      </c>
      <c r="D22" s="45">
        <v>1</v>
      </c>
      <c r="E22" s="155">
        <f>SUM(D22:D24)</f>
        <v>8</v>
      </c>
      <c r="F22" s="150"/>
      <c r="G22" s="48" t="s">
        <v>305</v>
      </c>
    </row>
    <row r="23" spans="1:7" x14ac:dyDescent="0.3">
      <c r="A23" s="149"/>
      <c r="B23" s="152"/>
      <c r="C23" s="42" t="s">
        <v>250</v>
      </c>
      <c r="D23" s="42">
        <v>4</v>
      </c>
      <c r="E23" s="152"/>
      <c r="F23" s="150"/>
      <c r="G23" s="46"/>
    </row>
    <row r="24" spans="1:7" ht="29.4" thickBot="1" x14ac:dyDescent="0.35">
      <c r="A24" s="149"/>
      <c r="B24" s="151"/>
      <c r="C24" s="44" t="s">
        <v>238</v>
      </c>
      <c r="D24" s="44">
        <v>3</v>
      </c>
      <c r="E24" s="151"/>
      <c r="F24" s="150"/>
      <c r="G24" s="47" t="s">
        <v>320</v>
      </c>
    </row>
    <row r="25" spans="1:7" ht="15" thickTop="1" x14ac:dyDescent="0.3">
      <c r="A25" s="149"/>
      <c r="B25" s="155" t="s">
        <v>241</v>
      </c>
      <c r="C25" s="45" t="s">
        <v>242</v>
      </c>
      <c r="D25" s="45">
        <v>2</v>
      </c>
      <c r="E25" s="155">
        <f>SUM(D25:D27)</f>
        <v>5</v>
      </c>
      <c r="F25" s="150"/>
      <c r="G25" s="48" t="s">
        <v>321</v>
      </c>
    </row>
    <row r="26" spans="1:7" x14ac:dyDescent="0.3">
      <c r="A26" s="149"/>
      <c r="B26" s="150"/>
      <c r="C26" s="6" t="s">
        <v>243</v>
      </c>
      <c r="D26" s="6">
        <v>1</v>
      </c>
      <c r="E26" s="150"/>
      <c r="F26" s="150"/>
      <c r="G26" s="48"/>
    </row>
    <row r="27" spans="1:7" ht="29.4" thickBot="1" x14ac:dyDescent="0.35">
      <c r="A27" s="149"/>
      <c r="B27" s="151"/>
      <c r="C27" s="44" t="s">
        <v>244</v>
      </c>
      <c r="D27" s="44">
        <v>2</v>
      </c>
      <c r="E27" s="151"/>
      <c r="F27" s="150"/>
      <c r="G27" s="47" t="s">
        <v>322</v>
      </c>
    </row>
    <row r="28" spans="1:7" ht="29.4" thickTop="1" x14ac:dyDescent="0.3">
      <c r="A28" s="149"/>
      <c r="B28" s="155" t="s">
        <v>306</v>
      </c>
      <c r="C28" s="45" t="s">
        <v>245</v>
      </c>
      <c r="D28" s="45">
        <v>6</v>
      </c>
      <c r="E28" s="155">
        <f>SUM(D28:D29)</f>
        <v>7</v>
      </c>
      <c r="F28" s="150"/>
      <c r="G28" s="48" t="s">
        <v>323</v>
      </c>
    </row>
    <row r="29" spans="1:7" ht="29.4" thickBot="1" x14ac:dyDescent="0.35">
      <c r="A29" s="149"/>
      <c r="B29" s="151"/>
      <c r="C29" s="44" t="s">
        <v>240</v>
      </c>
      <c r="D29" s="44">
        <v>1</v>
      </c>
      <c r="E29" s="151"/>
      <c r="F29" s="150"/>
      <c r="G29" s="47" t="s">
        <v>324</v>
      </c>
    </row>
    <row r="30" spans="1:7" ht="15" thickTop="1" x14ac:dyDescent="0.3">
      <c r="A30" s="149"/>
      <c r="B30" s="152" t="s">
        <v>247</v>
      </c>
      <c r="C30" s="42" t="s">
        <v>248</v>
      </c>
      <c r="D30" s="42">
        <v>1</v>
      </c>
      <c r="E30" s="152">
        <f>SUM(D30:D33)</f>
        <v>6</v>
      </c>
      <c r="F30" s="150"/>
      <c r="G30" s="48"/>
    </row>
    <row r="31" spans="1:7" x14ac:dyDescent="0.3">
      <c r="A31" s="149"/>
      <c r="B31" s="150"/>
      <c r="C31" s="6" t="s">
        <v>249</v>
      </c>
      <c r="D31" s="6">
        <v>1</v>
      </c>
      <c r="E31" s="150"/>
      <c r="F31" s="150"/>
      <c r="G31" s="46"/>
    </row>
    <row r="32" spans="1:7" ht="28.8" x14ac:dyDescent="0.3">
      <c r="A32" s="149"/>
      <c r="B32" s="150"/>
      <c r="C32" s="6" t="s">
        <v>231</v>
      </c>
      <c r="D32" s="6">
        <v>3</v>
      </c>
      <c r="E32" s="150"/>
      <c r="F32" s="150"/>
      <c r="G32" s="46" t="s">
        <v>325</v>
      </c>
    </row>
    <row r="33" spans="1:7" ht="15" thickBot="1" x14ac:dyDescent="0.35">
      <c r="A33" s="143"/>
      <c r="B33" s="146"/>
      <c r="C33" s="33" t="s">
        <v>239</v>
      </c>
      <c r="D33" s="33">
        <v>1</v>
      </c>
      <c r="E33" s="146"/>
      <c r="F33" s="146"/>
      <c r="G33" s="49"/>
    </row>
    <row r="34" spans="1:7" ht="15" thickBot="1" x14ac:dyDescent="0.35">
      <c r="A34" s="141" t="s">
        <v>301</v>
      </c>
      <c r="B34" s="92" t="s">
        <v>251</v>
      </c>
      <c r="C34" s="92" t="s">
        <v>251</v>
      </c>
      <c r="D34" s="92">
        <v>1</v>
      </c>
      <c r="E34" s="92">
        <v>1</v>
      </c>
      <c r="F34" s="144">
        <v>7</v>
      </c>
      <c r="G34" s="94" t="s">
        <v>326</v>
      </c>
    </row>
    <row r="35" spans="1:7" ht="30" thickTop="1" thickBot="1" x14ac:dyDescent="0.35">
      <c r="A35" s="149"/>
      <c r="B35" s="93" t="s">
        <v>252</v>
      </c>
      <c r="C35" s="93" t="s">
        <v>253</v>
      </c>
      <c r="D35" s="93">
        <v>3</v>
      </c>
      <c r="E35" s="93">
        <v>3</v>
      </c>
      <c r="F35" s="150"/>
      <c r="G35" s="95" t="s">
        <v>327</v>
      </c>
    </row>
    <row r="36" spans="1:7" ht="15" thickTop="1" x14ac:dyDescent="0.3">
      <c r="A36" s="149"/>
      <c r="B36" s="152" t="s">
        <v>254</v>
      </c>
      <c r="C36" s="42" t="s">
        <v>145</v>
      </c>
      <c r="D36" s="42">
        <v>2</v>
      </c>
      <c r="E36" s="152">
        <v>3</v>
      </c>
      <c r="F36" s="150"/>
      <c r="G36" s="48"/>
    </row>
    <row r="37" spans="1:7" ht="29.4" thickBot="1" x14ac:dyDescent="0.35">
      <c r="A37" s="143"/>
      <c r="B37" s="146"/>
      <c r="C37" s="33" t="s">
        <v>255</v>
      </c>
      <c r="D37" s="33">
        <v>1</v>
      </c>
      <c r="E37" s="146"/>
      <c r="F37" s="146"/>
      <c r="G37" s="49" t="s">
        <v>328</v>
      </c>
    </row>
    <row r="38" spans="1:7" x14ac:dyDescent="0.3">
      <c r="A38" s="141" t="s">
        <v>256</v>
      </c>
      <c r="B38" s="144" t="s">
        <v>136</v>
      </c>
      <c r="C38" s="12" t="s">
        <v>257</v>
      </c>
      <c r="D38" s="12">
        <v>1</v>
      </c>
      <c r="E38" s="144" t="s">
        <v>136</v>
      </c>
      <c r="F38" s="144">
        <v>5</v>
      </c>
      <c r="G38" s="53" t="s">
        <v>329</v>
      </c>
    </row>
    <row r="39" spans="1:7" ht="15" thickBot="1" x14ac:dyDescent="0.35">
      <c r="A39" s="143"/>
      <c r="B39" s="146"/>
      <c r="C39" s="33" t="s">
        <v>258</v>
      </c>
      <c r="D39" s="33">
        <v>4</v>
      </c>
      <c r="E39" s="146"/>
      <c r="F39" s="146"/>
      <c r="G39" s="49" t="s">
        <v>330</v>
      </c>
    </row>
    <row r="40" spans="1:7" x14ac:dyDescent="0.3">
      <c r="A40" s="141" t="s">
        <v>259</v>
      </c>
      <c r="B40" s="144" t="s">
        <v>261</v>
      </c>
      <c r="C40" s="12" t="s">
        <v>137</v>
      </c>
      <c r="D40" s="12">
        <v>8</v>
      </c>
      <c r="E40" s="144">
        <v>10</v>
      </c>
      <c r="F40" s="144">
        <v>17</v>
      </c>
      <c r="G40" s="53" t="s">
        <v>331</v>
      </c>
    </row>
    <row r="41" spans="1:7" ht="29.4" thickBot="1" x14ac:dyDescent="0.35">
      <c r="A41" s="149"/>
      <c r="B41" s="151"/>
      <c r="C41" s="44" t="s">
        <v>260</v>
      </c>
      <c r="D41" s="44">
        <v>2</v>
      </c>
      <c r="E41" s="151"/>
      <c r="F41" s="150"/>
      <c r="G41" s="47" t="s">
        <v>332</v>
      </c>
    </row>
    <row r="42" spans="1:7" ht="15" thickTop="1" x14ac:dyDescent="0.3">
      <c r="A42" s="149"/>
      <c r="B42" s="155" t="s">
        <v>262</v>
      </c>
      <c r="C42" s="45" t="s">
        <v>266</v>
      </c>
      <c r="D42" s="45">
        <v>4</v>
      </c>
      <c r="E42" s="155">
        <v>5</v>
      </c>
      <c r="F42" s="150"/>
      <c r="G42" s="48" t="s">
        <v>333</v>
      </c>
    </row>
    <row r="43" spans="1:7" ht="15" thickBot="1" x14ac:dyDescent="0.35">
      <c r="A43" s="149"/>
      <c r="B43" s="151"/>
      <c r="C43" s="44" t="s">
        <v>267</v>
      </c>
      <c r="D43" s="44">
        <v>1</v>
      </c>
      <c r="E43" s="151"/>
      <c r="F43" s="150"/>
      <c r="G43" s="47"/>
    </row>
    <row r="44" spans="1:7" ht="43.8" thickTop="1" x14ac:dyDescent="0.3">
      <c r="A44" s="149"/>
      <c r="B44" s="152" t="s">
        <v>263</v>
      </c>
      <c r="C44" s="42" t="s">
        <v>264</v>
      </c>
      <c r="D44" s="42">
        <v>1</v>
      </c>
      <c r="E44" s="152">
        <v>2</v>
      </c>
      <c r="F44" s="150"/>
      <c r="G44" s="48" t="s">
        <v>334</v>
      </c>
    </row>
    <row r="45" spans="1:7" ht="15" thickBot="1" x14ac:dyDescent="0.35">
      <c r="A45" s="143"/>
      <c r="B45" s="146"/>
      <c r="C45" s="33" t="s">
        <v>265</v>
      </c>
      <c r="D45" s="33">
        <v>1</v>
      </c>
      <c r="E45" s="146"/>
      <c r="F45" s="146"/>
      <c r="G45" s="49"/>
    </row>
    <row r="46" spans="1:7" ht="30" customHeight="1" x14ac:dyDescent="0.3">
      <c r="A46" s="141" t="s">
        <v>268</v>
      </c>
      <c r="B46" s="144" t="s">
        <v>269</v>
      </c>
      <c r="C46" s="12" t="s">
        <v>307</v>
      </c>
      <c r="D46" s="12">
        <v>5</v>
      </c>
      <c r="E46" s="144">
        <v>8</v>
      </c>
      <c r="F46" s="144">
        <v>23</v>
      </c>
      <c r="G46" s="53"/>
    </row>
    <row r="47" spans="1:7" ht="15" thickBot="1" x14ac:dyDescent="0.35">
      <c r="A47" s="149"/>
      <c r="B47" s="150"/>
      <c r="C47" s="6" t="s">
        <v>270</v>
      </c>
      <c r="D47" s="6">
        <v>3</v>
      </c>
      <c r="E47" s="150"/>
      <c r="F47" s="150"/>
      <c r="G47" s="47" t="s">
        <v>335</v>
      </c>
    </row>
    <row r="48" spans="1:7" ht="15" thickTop="1" x14ac:dyDescent="0.3">
      <c r="A48" s="149"/>
      <c r="B48" s="153" t="s">
        <v>271</v>
      </c>
      <c r="C48" s="45" t="s">
        <v>272</v>
      </c>
      <c r="D48" s="45">
        <v>1</v>
      </c>
      <c r="E48" s="153">
        <v>12</v>
      </c>
      <c r="F48" s="150"/>
      <c r="G48" s="48"/>
    </row>
    <row r="49" spans="1:7" ht="28.8" x14ac:dyDescent="0.3">
      <c r="A49" s="149"/>
      <c r="B49" s="145"/>
      <c r="C49" s="6" t="s">
        <v>273</v>
      </c>
      <c r="D49" s="6">
        <v>10</v>
      </c>
      <c r="E49" s="145"/>
      <c r="F49" s="150"/>
      <c r="G49" s="46" t="s">
        <v>308</v>
      </c>
    </row>
    <row r="50" spans="1:7" ht="15" thickBot="1" x14ac:dyDescent="0.35">
      <c r="A50" s="143"/>
      <c r="B50" s="154"/>
      <c r="C50" s="44" t="s">
        <v>274</v>
      </c>
      <c r="D50" s="44">
        <v>1</v>
      </c>
      <c r="E50" s="154"/>
      <c r="F50" s="146"/>
      <c r="G50" s="47"/>
    </row>
    <row r="51" spans="1:7" ht="30" thickTop="1" thickBot="1" x14ac:dyDescent="0.35">
      <c r="A51" s="143"/>
      <c r="B51" s="43" t="s">
        <v>302</v>
      </c>
      <c r="C51" s="97" t="s">
        <v>302</v>
      </c>
      <c r="D51" s="96">
        <v>3</v>
      </c>
      <c r="E51" s="43">
        <v>3</v>
      </c>
      <c r="F51" s="146"/>
      <c r="G51" s="52" t="s">
        <v>336</v>
      </c>
    </row>
    <row r="52" spans="1:7" x14ac:dyDescent="0.3">
      <c r="A52" s="141" t="s">
        <v>275</v>
      </c>
      <c r="B52" s="144" t="s">
        <v>276</v>
      </c>
      <c r="C52" s="12" t="s">
        <v>226</v>
      </c>
      <c r="D52" s="12">
        <v>3</v>
      </c>
      <c r="E52" s="144">
        <f>SUM(D52:D64)</f>
        <v>30</v>
      </c>
      <c r="F52" s="144">
        <f>SUM(E52:E68)</f>
        <v>37</v>
      </c>
      <c r="G52" s="53" t="s">
        <v>337</v>
      </c>
    </row>
    <row r="53" spans="1:7" x14ac:dyDescent="0.3">
      <c r="A53" s="149"/>
      <c r="B53" s="150"/>
      <c r="C53" s="6" t="s">
        <v>277</v>
      </c>
      <c r="D53" s="6">
        <v>2</v>
      </c>
      <c r="E53" s="150"/>
      <c r="F53" s="150"/>
      <c r="G53" s="46"/>
    </row>
    <row r="54" spans="1:7" x14ac:dyDescent="0.3">
      <c r="A54" s="149"/>
      <c r="B54" s="150"/>
      <c r="C54" s="6" t="s">
        <v>278</v>
      </c>
      <c r="D54" s="6">
        <v>1</v>
      </c>
      <c r="E54" s="150"/>
      <c r="F54" s="150"/>
      <c r="G54" s="46"/>
    </row>
    <row r="55" spans="1:7" ht="28.8" x14ac:dyDescent="0.3">
      <c r="A55" s="149"/>
      <c r="B55" s="150"/>
      <c r="C55" s="6" t="s">
        <v>279</v>
      </c>
      <c r="D55" s="6">
        <v>1</v>
      </c>
      <c r="E55" s="150"/>
      <c r="F55" s="150"/>
      <c r="G55" s="46" t="s">
        <v>338</v>
      </c>
    </row>
    <row r="56" spans="1:7" x14ac:dyDescent="0.3">
      <c r="A56" s="149"/>
      <c r="B56" s="150"/>
      <c r="C56" s="6" t="s">
        <v>289</v>
      </c>
      <c r="D56" s="6">
        <v>1</v>
      </c>
      <c r="E56" s="150"/>
      <c r="F56" s="150"/>
      <c r="G56" s="46"/>
    </row>
    <row r="57" spans="1:7" x14ac:dyDescent="0.3">
      <c r="A57" s="149"/>
      <c r="B57" s="150"/>
      <c r="C57" s="6" t="s">
        <v>290</v>
      </c>
      <c r="D57" s="6">
        <v>1</v>
      </c>
      <c r="E57" s="150"/>
      <c r="F57" s="150"/>
      <c r="G57" s="46"/>
    </row>
    <row r="58" spans="1:7" x14ac:dyDescent="0.3">
      <c r="A58" s="149"/>
      <c r="B58" s="150"/>
      <c r="C58" s="6" t="s">
        <v>291</v>
      </c>
      <c r="D58" s="6">
        <v>1</v>
      </c>
      <c r="E58" s="150"/>
      <c r="F58" s="150"/>
      <c r="G58" s="46"/>
    </row>
    <row r="59" spans="1:7" x14ac:dyDescent="0.3">
      <c r="A59" s="149"/>
      <c r="B59" s="150"/>
      <c r="C59" s="6" t="s">
        <v>292</v>
      </c>
      <c r="D59" s="6">
        <v>1</v>
      </c>
      <c r="E59" s="150"/>
      <c r="F59" s="150"/>
      <c r="G59" s="46"/>
    </row>
    <row r="60" spans="1:7" x14ac:dyDescent="0.3">
      <c r="A60" s="149"/>
      <c r="B60" s="150"/>
      <c r="C60" s="6" t="s">
        <v>280</v>
      </c>
      <c r="D60" s="6">
        <v>4</v>
      </c>
      <c r="E60" s="150"/>
      <c r="F60" s="150"/>
      <c r="G60" s="46" t="s">
        <v>339</v>
      </c>
    </row>
    <row r="61" spans="1:7" x14ac:dyDescent="0.3">
      <c r="A61" s="149"/>
      <c r="B61" s="150"/>
      <c r="C61" s="6" t="s">
        <v>281</v>
      </c>
      <c r="D61" s="6">
        <v>1</v>
      </c>
      <c r="E61" s="150"/>
      <c r="F61" s="150"/>
      <c r="G61" s="46"/>
    </row>
    <row r="62" spans="1:7" ht="28.8" x14ac:dyDescent="0.3">
      <c r="A62" s="149"/>
      <c r="B62" s="150"/>
      <c r="C62" s="6" t="s">
        <v>282</v>
      </c>
      <c r="D62" s="6">
        <v>10</v>
      </c>
      <c r="E62" s="150"/>
      <c r="F62" s="150"/>
      <c r="G62" s="46" t="s">
        <v>309</v>
      </c>
    </row>
    <row r="63" spans="1:7" x14ac:dyDescent="0.3">
      <c r="A63" s="149"/>
      <c r="B63" s="150"/>
      <c r="C63" s="6" t="s">
        <v>283</v>
      </c>
      <c r="D63" s="6">
        <v>2</v>
      </c>
      <c r="E63" s="150"/>
      <c r="F63" s="150"/>
      <c r="G63" s="46"/>
    </row>
    <row r="64" spans="1:7" ht="15" thickBot="1" x14ac:dyDescent="0.35">
      <c r="A64" s="149"/>
      <c r="B64" s="151"/>
      <c r="C64" s="44" t="s">
        <v>288</v>
      </c>
      <c r="D64" s="44">
        <v>2</v>
      </c>
      <c r="E64" s="151"/>
      <c r="F64" s="150"/>
      <c r="G64" s="47" t="s">
        <v>310</v>
      </c>
    </row>
    <row r="65" spans="1:7" ht="15" thickTop="1" x14ac:dyDescent="0.3">
      <c r="A65" s="149"/>
      <c r="B65" s="152" t="s">
        <v>284</v>
      </c>
      <c r="C65" s="42" t="s">
        <v>285</v>
      </c>
      <c r="D65" s="42">
        <v>2</v>
      </c>
      <c r="E65" s="152">
        <v>7</v>
      </c>
      <c r="F65" s="150"/>
      <c r="G65" s="48" t="s">
        <v>340</v>
      </c>
    </row>
    <row r="66" spans="1:7" x14ac:dyDescent="0.3">
      <c r="A66" s="149"/>
      <c r="B66" s="150"/>
      <c r="C66" s="6" t="s">
        <v>286</v>
      </c>
      <c r="D66" s="6">
        <v>2</v>
      </c>
      <c r="E66" s="150"/>
      <c r="F66" s="150"/>
      <c r="G66" s="46"/>
    </row>
    <row r="67" spans="1:7" x14ac:dyDescent="0.3">
      <c r="A67" s="143"/>
      <c r="B67" s="146"/>
      <c r="C67" s="33" t="s">
        <v>293</v>
      </c>
      <c r="D67" s="33">
        <v>1</v>
      </c>
      <c r="E67" s="146"/>
      <c r="F67" s="146"/>
      <c r="G67" s="49"/>
    </row>
    <row r="68" spans="1:7" ht="29.4" thickBot="1" x14ac:dyDescent="0.35">
      <c r="A68" s="143"/>
      <c r="B68" s="146"/>
      <c r="C68" s="33" t="s">
        <v>287</v>
      </c>
      <c r="D68" s="33">
        <v>2</v>
      </c>
      <c r="E68" s="146"/>
      <c r="F68" s="146"/>
      <c r="G68" s="49" t="s">
        <v>341</v>
      </c>
    </row>
    <row r="69" spans="1:7" ht="43.2" x14ac:dyDescent="0.3">
      <c r="A69" s="141" t="s">
        <v>294</v>
      </c>
      <c r="B69" s="144" t="s">
        <v>136</v>
      </c>
      <c r="C69" s="12" t="s">
        <v>295</v>
      </c>
      <c r="D69" s="12">
        <v>1</v>
      </c>
      <c r="E69" s="144" t="s">
        <v>136</v>
      </c>
      <c r="F69" s="144">
        <v>3</v>
      </c>
      <c r="G69" s="53" t="s">
        <v>342</v>
      </c>
    </row>
    <row r="70" spans="1:7" x14ac:dyDescent="0.3">
      <c r="A70" s="142"/>
      <c r="B70" s="145"/>
      <c r="C70" s="43" t="s">
        <v>246</v>
      </c>
      <c r="D70" s="43">
        <v>1</v>
      </c>
      <c r="E70" s="145"/>
      <c r="F70" s="145"/>
      <c r="G70" s="52"/>
    </row>
    <row r="71" spans="1:7" ht="15" thickBot="1" x14ac:dyDescent="0.35">
      <c r="A71" s="143"/>
      <c r="B71" s="146"/>
      <c r="C71" s="33" t="s">
        <v>296</v>
      </c>
      <c r="D71" s="33">
        <v>1</v>
      </c>
      <c r="E71" s="146"/>
      <c r="F71" s="146"/>
      <c r="G71" s="49"/>
    </row>
    <row r="72" spans="1:7" x14ac:dyDescent="0.3">
      <c r="A72" s="141" t="s">
        <v>297</v>
      </c>
      <c r="B72" s="144" t="s">
        <v>136</v>
      </c>
      <c r="C72" s="12" t="s">
        <v>297</v>
      </c>
      <c r="D72" s="12">
        <v>7</v>
      </c>
      <c r="E72" s="144" t="s">
        <v>136</v>
      </c>
      <c r="F72" s="144">
        <v>10</v>
      </c>
      <c r="G72" s="53" t="s">
        <v>311</v>
      </c>
    </row>
    <row r="73" spans="1:7" ht="15" thickBot="1" x14ac:dyDescent="0.35">
      <c r="A73" s="147"/>
      <c r="B73" s="148"/>
      <c r="C73" s="13" t="s">
        <v>298</v>
      </c>
      <c r="D73" s="13">
        <v>3</v>
      </c>
      <c r="E73" s="148"/>
      <c r="F73" s="148"/>
      <c r="G73" s="51" t="s">
        <v>343</v>
      </c>
    </row>
    <row r="74" spans="1:7" x14ac:dyDescent="0.3">
      <c r="F74" s="3">
        <f>SUM(F2:F73)</f>
        <v>193</v>
      </c>
    </row>
    <row r="75" spans="1:7" x14ac:dyDescent="0.3">
      <c r="F75" s="3">
        <f>26/193</f>
        <v>0.13471502590673576</v>
      </c>
    </row>
    <row r="76" spans="1:7" x14ac:dyDescent="0.3">
      <c r="F76" s="3">
        <f>65/193</f>
        <v>0.33678756476683935</v>
      </c>
    </row>
    <row r="77" spans="1:7" x14ac:dyDescent="0.3">
      <c r="F77" s="3">
        <f>8/193</f>
        <v>4.145077720207254E-2</v>
      </c>
    </row>
  </sheetData>
  <mergeCells count="56">
    <mergeCell ref="A2:A15"/>
    <mergeCell ref="B2:B6"/>
    <mergeCell ref="E2:E6"/>
    <mergeCell ref="F2:F15"/>
    <mergeCell ref="B7:B11"/>
    <mergeCell ref="E7:E11"/>
    <mergeCell ref="B12:B15"/>
    <mergeCell ref="E12:E15"/>
    <mergeCell ref="B30:B33"/>
    <mergeCell ref="E30:E33"/>
    <mergeCell ref="A34:A37"/>
    <mergeCell ref="F34:F37"/>
    <mergeCell ref="B36:B37"/>
    <mergeCell ref="E36:E37"/>
    <mergeCell ref="A16:A33"/>
    <mergeCell ref="B16:B21"/>
    <mergeCell ref="E16:E21"/>
    <mergeCell ref="F16:F33"/>
    <mergeCell ref="B22:B24"/>
    <mergeCell ref="E22:E24"/>
    <mergeCell ref="B25:B27"/>
    <mergeCell ref="E25:E27"/>
    <mergeCell ref="B28:B29"/>
    <mergeCell ref="E28:E29"/>
    <mergeCell ref="A38:A39"/>
    <mergeCell ref="B38:B39"/>
    <mergeCell ref="E38:E39"/>
    <mergeCell ref="F38:F39"/>
    <mergeCell ref="A40:A45"/>
    <mergeCell ref="B40:B41"/>
    <mergeCell ref="E40:E41"/>
    <mergeCell ref="F40:F45"/>
    <mergeCell ref="B42:B43"/>
    <mergeCell ref="E42:E43"/>
    <mergeCell ref="B44:B45"/>
    <mergeCell ref="E44:E45"/>
    <mergeCell ref="A46:A51"/>
    <mergeCell ref="B46:B47"/>
    <mergeCell ref="E46:E47"/>
    <mergeCell ref="F46:F51"/>
    <mergeCell ref="B48:B50"/>
    <mergeCell ref="E48:E50"/>
    <mergeCell ref="A52:A68"/>
    <mergeCell ref="B52:B64"/>
    <mergeCell ref="E52:E64"/>
    <mergeCell ref="F52:F68"/>
    <mergeCell ref="B65:B68"/>
    <mergeCell ref="E65:E68"/>
    <mergeCell ref="A69:A71"/>
    <mergeCell ref="B69:B71"/>
    <mergeCell ref="E69:E71"/>
    <mergeCell ref="F69:F71"/>
    <mergeCell ref="A72:A73"/>
    <mergeCell ref="B72:B73"/>
    <mergeCell ref="E72:E73"/>
    <mergeCell ref="F72:F7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3543-1941-4583-9CE4-834CEBE42C75}">
  <dimension ref="A1:G94"/>
  <sheetViews>
    <sheetView tabSelected="1" topLeftCell="A54" zoomScale="76" zoomScaleNormal="110" workbookViewId="0">
      <selection activeCell="F95" sqref="F95"/>
    </sheetView>
  </sheetViews>
  <sheetFormatPr defaultRowHeight="14.4" x14ac:dyDescent="0.3"/>
  <cols>
    <col min="1" max="1" width="23.6640625" style="3" customWidth="1"/>
    <col min="2" max="2" width="39.88671875" style="3" bestFit="1" customWidth="1"/>
    <col min="3" max="3" width="45.109375" style="3" customWidth="1"/>
    <col min="4" max="4" width="11.109375" style="3" bestFit="1" customWidth="1"/>
    <col min="5" max="5" width="11.88671875" style="3" customWidth="1"/>
    <col min="6" max="6" width="13.109375" style="3" customWidth="1"/>
    <col min="7" max="7" width="80.6640625" style="3" customWidth="1"/>
  </cols>
  <sheetData>
    <row r="1" spans="1:7" ht="31.8" thickBot="1" x14ac:dyDescent="0.35">
      <c r="A1" s="26" t="s">
        <v>0</v>
      </c>
      <c r="B1" s="27" t="s">
        <v>71</v>
      </c>
      <c r="C1" s="28" t="s">
        <v>1</v>
      </c>
      <c r="D1" s="28" t="s">
        <v>2</v>
      </c>
      <c r="E1" s="30" t="s">
        <v>72</v>
      </c>
      <c r="F1" s="30" t="s">
        <v>73</v>
      </c>
      <c r="G1" s="32" t="s">
        <v>3</v>
      </c>
    </row>
    <row r="2" spans="1:7" ht="15" customHeight="1" x14ac:dyDescent="0.3">
      <c r="A2" s="141" t="s">
        <v>344</v>
      </c>
      <c r="B2" s="144" t="s">
        <v>221</v>
      </c>
      <c r="C2" s="12" t="s">
        <v>221</v>
      </c>
      <c r="D2" s="12">
        <v>6</v>
      </c>
      <c r="E2" s="144">
        <v>7</v>
      </c>
      <c r="F2" s="144">
        <f>SUM(E2:E7)</f>
        <v>15</v>
      </c>
      <c r="G2" s="53"/>
    </row>
    <row r="3" spans="1:7" ht="15" thickBot="1" x14ac:dyDescent="0.35">
      <c r="A3" s="149"/>
      <c r="B3" s="151"/>
      <c r="C3" s="44" t="s">
        <v>345</v>
      </c>
      <c r="D3" s="44">
        <v>1</v>
      </c>
      <c r="E3" s="151"/>
      <c r="F3" s="150"/>
      <c r="G3" s="47"/>
    </row>
    <row r="4" spans="1:7" ht="42.75" customHeight="1" thickTop="1" thickBot="1" x14ac:dyDescent="0.35">
      <c r="A4" s="149"/>
      <c r="B4" s="90" t="s">
        <v>223</v>
      </c>
      <c r="C4" s="90" t="s">
        <v>223</v>
      </c>
      <c r="D4" s="90">
        <v>3</v>
      </c>
      <c r="E4" s="90">
        <v>3</v>
      </c>
      <c r="F4" s="150"/>
      <c r="G4" s="95"/>
    </row>
    <row r="5" spans="1:7" ht="15" thickTop="1" x14ac:dyDescent="0.3">
      <c r="A5" s="149"/>
      <c r="B5" s="152" t="s">
        <v>215</v>
      </c>
      <c r="C5" s="42" t="s">
        <v>346</v>
      </c>
      <c r="D5" s="42">
        <v>1</v>
      </c>
      <c r="E5" s="152">
        <v>2</v>
      </c>
      <c r="F5" s="150"/>
      <c r="G5" s="48"/>
    </row>
    <row r="6" spans="1:7" ht="15" thickBot="1" x14ac:dyDescent="0.35">
      <c r="A6" s="149"/>
      <c r="B6" s="151"/>
      <c r="C6" s="44" t="s">
        <v>216</v>
      </c>
      <c r="D6" s="44">
        <v>1</v>
      </c>
      <c r="E6" s="151"/>
      <c r="F6" s="150"/>
      <c r="G6" s="47"/>
    </row>
    <row r="7" spans="1:7" ht="15" thickTop="1" x14ac:dyDescent="0.3">
      <c r="A7" s="149"/>
      <c r="B7" s="152" t="s">
        <v>118</v>
      </c>
      <c r="C7" s="42" t="s">
        <v>108</v>
      </c>
      <c r="D7" s="42">
        <v>2</v>
      </c>
      <c r="E7" s="152">
        <v>3</v>
      </c>
      <c r="F7" s="150"/>
      <c r="G7" s="48"/>
    </row>
    <row r="8" spans="1:7" ht="15" thickBot="1" x14ac:dyDescent="0.35">
      <c r="A8" s="147"/>
      <c r="B8" s="148"/>
      <c r="C8" s="13" t="s">
        <v>526</v>
      </c>
      <c r="D8" s="13">
        <v>1</v>
      </c>
      <c r="E8" s="148"/>
      <c r="F8" s="148"/>
      <c r="G8" s="51"/>
    </row>
    <row r="9" spans="1:7" x14ac:dyDescent="0.3">
      <c r="A9" s="141" t="s">
        <v>347</v>
      </c>
      <c r="B9" s="144" t="s">
        <v>348</v>
      </c>
      <c r="C9" s="12" t="s">
        <v>349</v>
      </c>
      <c r="D9" s="12">
        <v>1</v>
      </c>
      <c r="E9" s="144">
        <v>2</v>
      </c>
      <c r="F9" s="144">
        <v>6</v>
      </c>
      <c r="G9" s="53"/>
    </row>
    <row r="10" spans="1:7" ht="15" thickBot="1" x14ac:dyDescent="0.35">
      <c r="A10" s="149"/>
      <c r="B10" s="151"/>
      <c r="C10" s="44" t="s">
        <v>350</v>
      </c>
      <c r="D10" s="44">
        <v>1</v>
      </c>
      <c r="E10" s="151"/>
      <c r="F10" s="150"/>
      <c r="G10" s="49"/>
    </row>
    <row r="11" spans="1:7" ht="15" thickTop="1" x14ac:dyDescent="0.3">
      <c r="A11" s="149"/>
      <c r="B11" s="152" t="s">
        <v>351</v>
      </c>
      <c r="C11" s="42" t="s">
        <v>351</v>
      </c>
      <c r="D11" s="42">
        <v>1</v>
      </c>
      <c r="E11" s="153">
        <v>2</v>
      </c>
      <c r="F11" s="150"/>
      <c r="G11" s="46"/>
    </row>
    <row r="12" spans="1:7" ht="15" thickBot="1" x14ac:dyDescent="0.35">
      <c r="A12" s="143"/>
      <c r="B12" s="151"/>
      <c r="C12" s="44" t="s">
        <v>548</v>
      </c>
      <c r="D12" s="44">
        <v>1</v>
      </c>
      <c r="E12" s="154"/>
      <c r="F12" s="146"/>
      <c r="G12" s="47"/>
    </row>
    <row r="13" spans="1:7" ht="15.6" thickTop="1" thickBot="1" x14ac:dyDescent="0.35">
      <c r="A13" s="147"/>
      <c r="B13" s="62" t="s">
        <v>352</v>
      </c>
      <c r="C13" s="62" t="s">
        <v>352</v>
      </c>
      <c r="D13" s="62">
        <v>2</v>
      </c>
      <c r="E13" s="62">
        <v>2</v>
      </c>
      <c r="F13" s="148"/>
      <c r="G13" s="66"/>
    </row>
    <row r="14" spans="1:7" ht="30" customHeight="1" x14ac:dyDescent="0.3">
      <c r="A14" s="141" t="s">
        <v>353</v>
      </c>
      <c r="B14" s="144" t="s">
        <v>354</v>
      </c>
      <c r="C14" s="12" t="s">
        <v>354</v>
      </c>
      <c r="D14" s="12">
        <v>6</v>
      </c>
      <c r="E14" s="144">
        <f>SUM(D14:D15)</f>
        <v>7</v>
      </c>
      <c r="F14" s="144">
        <f>SUM(E14:E23)</f>
        <v>18</v>
      </c>
      <c r="G14" s="53"/>
    </row>
    <row r="15" spans="1:7" ht="15" thickBot="1" x14ac:dyDescent="0.35">
      <c r="A15" s="149"/>
      <c r="B15" s="151"/>
      <c r="C15" s="44" t="s">
        <v>355</v>
      </c>
      <c r="D15" s="44">
        <v>1</v>
      </c>
      <c r="E15" s="151"/>
      <c r="F15" s="150"/>
      <c r="G15" s="47"/>
    </row>
    <row r="16" spans="1:7" ht="15" thickTop="1" x14ac:dyDescent="0.3">
      <c r="A16" s="149"/>
      <c r="B16" s="155" t="s">
        <v>356</v>
      </c>
      <c r="C16" s="45" t="s">
        <v>357</v>
      </c>
      <c r="D16" s="45">
        <v>1</v>
      </c>
      <c r="E16" s="155">
        <f>SUM(D16:D18)</f>
        <v>3</v>
      </c>
      <c r="F16" s="150"/>
      <c r="G16" s="48"/>
    </row>
    <row r="17" spans="1:7" x14ac:dyDescent="0.3">
      <c r="A17" s="149"/>
      <c r="B17" s="150"/>
      <c r="C17" s="6" t="s">
        <v>358</v>
      </c>
      <c r="D17" s="6">
        <v>1</v>
      </c>
      <c r="E17" s="150"/>
      <c r="F17" s="150"/>
      <c r="G17" s="46"/>
    </row>
    <row r="18" spans="1:7" ht="15" thickBot="1" x14ac:dyDescent="0.35">
      <c r="A18" s="149"/>
      <c r="B18" s="151"/>
      <c r="C18" s="44" t="s">
        <v>364</v>
      </c>
      <c r="D18" s="44">
        <v>1</v>
      </c>
      <c r="E18" s="151"/>
      <c r="F18" s="150"/>
      <c r="G18" s="47"/>
    </row>
    <row r="19" spans="1:7" ht="15" thickTop="1" x14ac:dyDescent="0.3">
      <c r="A19" s="149"/>
      <c r="B19" s="152" t="s">
        <v>359</v>
      </c>
      <c r="C19" s="42" t="s">
        <v>360</v>
      </c>
      <c r="D19" s="42">
        <v>1</v>
      </c>
      <c r="E19" s="152">
        <f>SUM(D19:D23)</f>
        <v>8</v>
      </c>
      <c r="F19" s="150"/>
      <c r="G19" s="48"/>
    </row>
    <row r="20" spans="1:7" x14ac:dyDescent="0.3">
      <c r="A20" s="149"/>
      <c r="B20" s="150"/>
      <c r="C20" s="6" t="s">
        <v>361</v>
      </c>
      <c r="D20" s="6">
        <v>2</v>
      </c>
      <c r="E20" s="150"/>
      <c r="F20" s="150"/>
      <c r="G20" s="46"/>
    </row>
    <row r="21" spans="1:7" x14ac:dyDescent="0.3">
      <c r="A21" s="149"/>
      <c r="B21" s="150"/>
      <c r="C21" s="6" t="s">
        <v>362</v>
      </c>
      <c r="D21" s="6">
        <v>1</v>
      </c>
      <c r="E21" s="150"/>
      <c r="F21" s="150"/>
      <c r="G21" s="46"/>
    </row>
    <row r="22" spans="1:7" x14ac:dyDescent="0.3">
      <c r="A22" s="149"/>
      <c r="B22" s="150"/>
      <c r="C22" s="6" t="s">
        <v>363</v>
      </c>
      <c r="D22" s="6">
        <v>3</v>
      </c>
      <c r="E22" s="150"/>
      <c r="F22" s="150"/>
      <c r="G22" s="46"/>
    </row>
    <row r="23" spans="1:7" ht="15" thickBot="1" x14ac:dyDescent="0.35">
      <c r="A23" s="143"/>
      <c r="B23" s="146"/>
      <c r="C23" s="33" t="s">
        <v>365</v>
      </c>
      <c r="D23" s="33">
        <v>1</v>
      </c>
      <c r="E23" s="146"/>
      <c r="F23" s="146"/>
      <c r="G23" s="49"/>
    </row>
    <row r="24" spans="1:7" x14ac:dyDescent="0.3">
      <c r="A24" s="141" t="s">
        <v>366</v>
      </c>
      <c r="B24" s="144" t="s">
        <v>136</v>
      </c>
      <c r="C24" s="12" t="s">
        <v>367</v>
      </c>
      <c r="D24" s="12">
        <v>3</v>
      </c>
      <c r="E24" s="144" t="s">
        <v>136</v>
      </c>
      <c r="F24" s="144">
        <v>7</v>
      </c>
      <c r="G24" s="53"/>
    </row>
    <row r="25" spans="1:7" ht="15" thickBot="1" x14ac:dyDescent="0.35">
      <c r="A25" s="143"/>
      <c r="B25" s="146"/>
      <c r="C25" s="33" t="s">
        <v>368</v>
      </c>
      <c r="D25" s="33">
        <v>4</v>
      </c>
      <c r="E25" s="146"/>
      <c r="F25" s="146"/>
      <c r="G25" s="49"/>
    </row>
    <row r="26" spans="1:7" ht="30" customHeight="1" x14ac:dyDescent="0.3">
      <c r="A26" s="141" t="s">
        <v>369</v>
      </c>
      <c r="B26" s="144" t="s">
        <v>370</v>
      </c>
      <c r="C26" s="12" t="s">
        <v>371</v>
      </c>
      <c r="D26" s="12">
        <v>1</v>
      </c>
      <c r="E26" s="144">
        <v>2</v>
      </c>
      <c r="F26" s="144">
        <v>5</v>
      </c>
      <c r="G26" s="53"/>
    </row>
    <row r="27" spans="1:7" ht="15" thickBot="1" x14ac:dyDescent="0.35">
      <c r="A27" s="149"/>
      <c r="B27" s="151"/>
      <c r="C27" s="44" t="s">
        <v>372</v>
      </c>
      <c r="D27" s="44">
        <v>1</v>
      </c>
      <c r="E27" s="150"/>
      <c r="F27" s="150"/>
      <c r="G27" s="47"/>
    </row>
    <row r="28" spans="1:7" ht="15" thickTop="1" x14ac:dyDescent="0.3">
      <c r="A28" s="149"/>
      <c r="B28" s="153" t="s">
        <v>373</v>
      </c>
      <c r="C28" s="45" t="s">
        <v>252</v>
      </c>
      <c r="D28" s="45">
        <v>1</v>
      </c>
      <c r="E28" s="150">
        <v>3</v>
      </c>
      <c r="F28" s="150"/>
      <c r="G28" s="50"/>
    </row>
    <row r="29" spans="1:7" ht="15" thickBot="1" x14ac:dyDescent="0.35">
      <c r="A29" s="143"/>
      <c r="B29" s="145"/>
      <c r="C29" s="43" t="s">
        <v>148</v>
      </c>
      <c r="D29" s="43">
        <v>2</v>
      </c>
      <c r="E29" s="146"/>
      <c r="F29" s="146"/>
      <c r="G29" s="52"/>
    </row>
    <row r="30" spans="1:7" ht="30" customHeight="1" x14ac:dyDescent="0.3">
      <c r="A30" s="141" t="s">
        <v>374</v>
      </c>
      <c r="B30" s="144" t="s">
        <v>375</v>
      </c>
      <c r="C30" s="119" t="s">
        <v>376</v>
      </c>
      <c r="D30" s="119">
        <v>1</v>
      </c>
      <c r="E30" s="144">
        <f>SUM(D30:D31)</f>
        <v>2</v>
      </c>
      <c r="F30" s="144">
        <f>SUM(E30:E45)</f>
        <v>25</v>
      </c>
      <c r="G30" s="53"/>
    </row>
    <row r="31" spans="1:7" ht="15" thickBot="1" x14ac:dyDescent="0.35">
      <c r="A31" s="149"/>
      <c r="B31" s="151"/>
      <c r="C31" s="122" t="s">
        <v>377</v>
      </c>
      <c r="D31" s="122">
        <v>1</v>
      </c>
      <c r="E31" s="151"/>
      <c r="F31" s="150"/>
      <c r="G31" s="47"/>
    </row>
    <row r="32" spans="1:7" ht="15" thickTop="1" x14ac:dyDescent="0.3">
      <c r="A32" s="149"/>
      <c r="B32" s="155" t="s">
        <v>378</v>
      </c>
      <c r="C32" s="45" t="s">
        <v>379</v>
      </c>
      <c r="D32" s="45">
        <v>2</v>
      </c>
      <c r="E32" s="155">
        <f>SUM(D32:D36)</f>
        <v>10</v>
      </c>
      <c r="F32" s="150"/>
      <c r="G32" s="48"/>
    </row>
    <row r="33" spans="1:7" x14ac:dyDescent="0.3">
      <c r="A33" s="149"/>
      <c r="B33" s="150"/>
      <c r="C33" s="6" t="s">
        <v>380</v>
      </c>
      <c r="D33" s="6">
        <v>4</v>
      </c>
      <c r="E33" s="150"/>
      <c r="F33" s="150"/>
      <c r="G33" s="46"/>
    </row>
    <row r="34" spans="1:7" x14ac:dyDescent="0.3">
      <c r="A34" s="149"/>
      <c r="B34" s="150"/>
      <c r="C34" s="6" t="s">
        <v>480</v>
      </c>
      <c r="D34" s="6">
        <v>2</v>
      </c>
      <c r="E34" s="150"/>
      <c r="F34" s="150"/>
      <c r="G34" s="46"/>
    </row>
    <row r="35" spans="1:7" x14ac:dyDescent="0.3">
      <c r="A35" s="149"/>
      <c r="B35" s="150"/>
      <c r="C35" s="6" t="s">
        <v>486</v>
      </c>
      <c r="D35" s="6">
        <v>1</v>
      </c>
      <c r="E35" s="150"/>
      <c r="F35" s="150"/>
      <c r="G35" s="46"/>
    </row>
    <row r="36" spans="1:7" ht="15" thickBot="1" x14ac:dyDescent="0.35">
      <c r="A36" s="149"/>
      <c r="B36" s="151"/>
      <c r="C36" s="44" t="s">
        <v>491</v>
      </c>
      <c r="D36" s="44">
        <v>1</v>
      </c>
      <c r="E36" s="151"/>
      <c r="F36" s="150"/>
      <c r="G36" s="47"/>
    </row>
    <row r="37" spans="1:7" ht="15" thickTop="1" x14ac:dyDescent="0.3">
      <c r="A37" s="149"/>
      <c r="B37" s="155" t="s">
        <v>481</v>
      </c>
      <c r="C37" s="45" t="s">
        <v>482</v>
      </c>
      <c r="D37" s="45">
        <v>1</v>
      </c>
      <c r="E37" s="155">
        <f>SUM(D37:D42)</f>
        <v>10</v>
      </c>
      <c r="F37" s="150"/>
      <c r="G37" s="48"/>
    </row>
    <row r="38" spans="1:7" x14ac:dyDescent="0.3">
      <c r="A38" s="149"/>
      <c r="B38" s="150"/>
      <c r="C38" s="6" t="s">
        <v>483</v>
      </c>
      <c r="D38" s="6">
        <v>2</v>
      </c>
      <c r="E38" s="150"/>
      <c r="F38" s="150"/>
      <c r="G38" s="46"/>
    </row>
    <row r="39" spans="1:7" x14ac:dyDescent="0.3">
      <c r="A39" s="149"/>
      <c r="B39" s="150"/>
      <c r="C39" s="6" t="s">
        <v>484</v>
      </c>
      <c r="D39" s="6">
        <v>4</v>
      </c>
      <c r="E39" s="150"/>
      <c r="F39" s="150"/>
      <c r="G39" s="46"/>
    </row>
    <row r="40" spans="1:7" x14ac:dyDescent="0.3">
      <c r="A40" s="149"/>
      <c r="B40" s="150"/>
      <c r="C40" s="6" t="s">
        <v>485</v>
      </c>
      <c r="D40" s="6">
        <v>1</v>
      </c>
      <c r="E40" s="150"/>
      <c r="F40" s="150"/>
      <c r="G40" s="46"/>
    </row>
    <row r="41" spans="1:7" x14ac:dyDescent="0.3">
      <c r="A41" s="149"/>
      <c r="B41" s="150"/>
      <c r="C41" s="6" t="s">
        <v>487</v>
      </c>
      <c r="D41" s="6">
        <v>1</v>
      </c>
      <c r="E41" s="150"/>
      <c r="F41" s="150"/>
      <c r="G41" s="46"/>
    </row>
    <row r="42" spans="1:7" ht="15" thickBot="1" x14ac:dyDescent="0.35">
      <c r="A42" s="149"/>
      <c r="B42" s="151"/>
      <c r="C42" s="44" t="s">
        <v>490</v>
      </c>
      <c r="D42" s="44">
        <v>1</v>
      </c>
      <c r="E42" s="151"/>
      <c r="F42" s="150"/>
      <c r="G42" s="47"/>
    </row>
    <row r="43" spans="1:7" ht="15" thickTop="1" x14ac:dyDescent="0.3">
      <c r="A43" s="149"/>
      <c r="B43" s="155" t="s">
        <v>547</v>
      </c>
      <c r="C43" s="45" t="s">
        <v>488</v>
      </c>
      <c r="D43" s="45">
        <v>1</v>
      </c>
      <c r="E43" s="155">
        <v>2</v>
      </c>
      <c r="F43" s="150"/>
      <c r="G43" s="48"/>
    </row>
    <row r="44" spans="1:7" ht="15" thickBot="1" x14ac:dyDescent="0.35">
      <c r="A44" s="149"/>
      <c r="B44" s="151"/>
      <c r="C44" s="44" t="s">
        <v>489</v>
      </c>
      <c r="D44" s="44">
        <v>1</v>
      </c>
      <c r="E44" s="151"/>
      <c r="F44" s="150"/>
      <c r="G44" s="47"/>
    </row>
    <row r="45" spans="1:7" ht="15.6" thickTop="1" thickBot="1" x14ac:dyDescent="0.35">
      <c r="A45" s="143"/>
      <c r="B45" s="43" t="s">
        <v>153</v>
      </c>
      <c r="C45" s="43" t="s">
        <v>492</v>
      </c>
      <c r="D45" s="43">
        <v>1</v>
      </c>
      <c r="E45" s="43">
        <v>1</v>
      </c>
      <c r="F45" s="146"/>
      <c r="G45" s="52"/>
    </row>
    <row r="46" spans="1:7" ht="15" thickBot="1" x14ac:dyDescent="0.35">
      <c r="A46" s="141" t="s">
        <v>493</v>
      </c>
      <c r="B46" s="92" t="s">
        <v>736</v>
      </c>
      <c r="C46" s="92" t="s">
        <v>137</v>
      </c>
      <c r="D46" s="92">
        <v>15</v>
      </c>
      <c r="E46" s="92">
        <v>15</v>
      </c>
      <c r="F46" s="144">
        <f>SUM(E46:E57)</f>
        <v>31</v>
      </c>
      <c r="G46" s="94"/>
    </row>
    <row r="47" spans="1:7" ht="15" thickTop="1" x14ac:dyDescent="0.3">
      <c r="A47" s="149"/>
      <c r="B47" s="155" t="s">
        <v>494</v>
      </c>
      <c r="C47" s="45" t="s">
        <v>495</v>
      </c>
      <c r="D47" s="45">
        <v>3</v>
      </c>
      <c r="E47" s="153">
        <f>SUM(D47:D51)</f>
        <v>8</v>
      </c>
      <c r="F47" s="150"/>
      <c r="G47" s="48"/>
    </row>
    <row r="48" spans="1:7" x14ac:dyDescent="0.3">
      <c r="A48" s="149"/>
      <c r="B48" s="150"/>
      <c r="C48" s="6" t="s">
        <v>496</v>
      </c>
      <c r="D48" s="6">
        <v>1</v>
      </c>
      <c r="E48" s="145"/>
      <c r="F48" s="150"/>
      <c r="G48" s="46"/>
    </row>
    <row r="49" spans="1:7" x14ac:dyDescent="0.3">
      <c r="A49" s="149"/>
      <c r="B49" s="150"/>
      <c r="C49" s="6" t="s">
        <v>162</v>
      </c>
      <c r="D49" s="6">
        <v>2</v>
      </c>
      <c r="E49" s="145"/>
      <c r="F49" s="150"/>
      <c r="G49" s="46"/>
    </row>
    <row r="50" spans="1:7" x14ac:dyDescent="0.3">
      <c r="A50" s="149"/>
      <c r="B50" s="150"/>
      <c r="C50" s="6" t="s">
        <v>225</v>
      </c>
      <c r="D50" s="6">
        <v>1</v>
      </c>
      <c r="E50" s="145"/>
      <c r="F50" s="150"/>
      <c r="G50" s="46"/>
    </row>
    <row r="51" spans="1:7" ht="15" thickBot="1" x14ac:dyDescent="0.35">
      <c r="A51" s="149"/>
      <c r="B51" s="151"/>
      <c r="C51" s="44" t="s">
        <v>497</v>
      </c>
      <c r="D51" s="44">
        <v>1</v>
      </c>
      <c r="E51" s="154"/>
      <c r="F51" s="150"/>
      <c r="G51" s="47"/>
    </row>
    <row r="52" spans="1:7" ht="15.6" thickTop="1" thickBot="1" x14ac:dyDescent="0.35">
      <c r="A52" s="149"/>
      <c r="B52" s="93" t="s">
        <v>498</v>
      </c>
      <c r="C52" s="93" t="s">
        <v>499</v>
      </c>
      <c r="D52" s="93">
        <v>2</v>
      </c>
      <c r="E52" s="93">
        <v>2</v>
      </c>
      <c r="F52" s="150"/>
      <c r="G52" s="98"/>
    </row>
    <row r="53" spans="1:7" ht="15" thickTop="1" x14ac:dyDescent="0.3">
      <c r="A53" s="149"/>
      <c r="B53" s="155" t="s">
        <v>500</v>
      </c>
      <c r="C53" s="45" t="s">
        <v>501</v>
      </c>
      <c r="D53" s="45">
        <v>1</v>
      </c>
      <c r="E53" s="153">
        <f>SUM(D53:D55)</f>
        <v>3</v>
      </c>
      <c r="F53" s="150"/>
      <c r="G53" s="48"/>
    </row>
    <row r="54" spans="1:7" x14ac:dyDescent="0.3">
      <c r="A54" s="149"/>
      <c r="B54" s="150"/>
      <c r="C54" s="6" t="s">
        <v>502</v>
      </c>
      <c r="D54" s="6">
        <v>1</v>
      </c>
      <c r="E54" s="145"/>
      <c r="F54" s="150"/>
      <c r="G54" s="46"/>
    </row>
    <row r="55" spans="1:7" ht="15" thickBot="1" x14ac:dyDescent="0.35">
      <c r="A55" s="149"/>
      <c r="B55" s="151"/>
      <c r="C55" s="44" t="s">
        <v>503</v>
      </c>
      <c r="D55" s="44">
        <v>1</v>
      </c>
      <c r="E55" s="154"/>
      <c r="F55" s="150"/>
      <c r="G55" s="47"/>
    </row>
    <row r="56" spans="1:7" ht="15" thickTop="1" x14ac:dyDescent="0.3">
      <c r="A56" s="149"/>
      <c r="B56" s="152" t="s">
        <v>504</v>
      </c>
      <c r="C56" s="42" t="s">
        <v>505</v>
      </c>
      <c r="D56" s="42">
        <v>1</v>
      </c>
      <c r="E56" s="145">
        <f>SUM(D56:D57)</f>
        <v>3</v>
      </c>
      <c r="F56" s="150"/>
      <c r="G56" s="48"/>
    </row>
    <row r="57" spans="1:7" ht="15" thickBot="1" x14ac:dyDescent="0.35">
      <c r="A57" s="143"/>
      <c r="B57" s="146"/>
      <c r="C57" s="33" t="s">
        <v>506</v>
      </c>
      <c r="D57" s="33">
        <v>2</v>
      </c>
      <c r="E57" s="145"/>
      <c r="F57" s="146"/>
      <c r="G57" s="49"/>
    </row>
    <row r="58" spans="1:7" ht="45" customHeight="1" x14ac:dyDescent="0.3">
      <c r="A58" s="141" t="s">
        <v>507</v>
      </c>
      <c r="B58" s="144" t="s">
        <v>508</v>
      </c>
      <c r="C58" s="12" t="s">
        <v>509</v>
      </c>
      <c r="D58" s="12">
        <v>1</v>
      </c>
      <c r="E58" s="144">
        <f>SUM(D58:D60)</f>
        <v>3</v>
      </c>
      <c r="F58" s="144">
        <f>SUM(E58:E79)</f>
        <v>39</v>
      </c>
      <c r="G58" s="53"/>
    </row>
    <row r="59" spans="1:7" x14ac:dyDescent="0.3">
      <c r="A59" s="149"/>
      <c r="B59" s="150"/>
      <c r="C59" s="6" t="s">
        <v>535</v>
      </c>
      <c r="D59" s="6">
        <v>1</v>
      </c>
      <c r="E59" s="150"/>
      <c r="F59" s="150"/>
      <c r="G59" s="46"/>
    </row>
    <row r="60" spans="1:7" ht="15" thickBot="1" x14ac:dyDescent="0.35">
      <c r="A60" s="149"/>
      <c r="B60" s="151"/>
      <c r="C60" s="44" t="s">
        <v>510</v>
      </c>
      <c r="D60" s="44">
        <v>1</v>
      </c>
      <c r="E60" s="151"/>
      <c r="F60" s="150"/>
      <c r="G60" s="47"/>
    </row>
    <row r="61" spans="1:7" ht="30" customHeight="1" thickTop="1" x14ac:dyDescent="0.3">
      <c r="A61" s="149"/>
      <c r="B61" s="155" t="s">
        <v>511</v>
      </c>
      <c r="C61" s="45" t="s">
        <v>512</v>
      </c>
      <c r="D61" s="45">
        <v>5</v>
      </c>
      <c r="E61" s="155">
        <f>SUM(D61:D68)</f>
        <v>18</v>
      </c>
      <c r="F61" s="150"/>
      <c r="G61" s="48"/>
    </row>
    <row r="62" spans="1:7" x14ac:dyDescent="0.3">
      <c r="A62" s="149"/>
      <c r="B62" s="150"/>
      <c r="C62" s="6" t="s">
        <v>513</v>
      </c>
      <c r="D62" s="6">
        <v>1</v>
      </c>
      <c r="E62" s="150"/>
      <c r="F62" s="150"/>
      <c r="G62" s="46"/>
    </row>
    <row r="63" spans="1:7" x14ac:dyDescent="0.3">
      <c r="A63" s="149"/>
      <c r="B63" s="150"/>
      <c r="C63" s="6" t="s">
        <v>514</v>
      </c>
      <c r="D63" s="6">
        <v>5</v>
      </c>
      <c r="E63" s="150"/>
      <c r="F63" s="150"/>
      <c r="G63" s="46"/>
    </row>
    <row r="64" spans="1:7" x14ac:dyDescent="0.3">
      <c r="A64" s="149"/>
      <c r="B64" s="150"/>
      <c r="C64" s="6" t="s">
        <v>515</v>
      </c>
      <c r="D64" s="6">
        <v>1</v>
      </c>
      <c r="E64" s="150"/>
      <c r="F64" s="150"/>
      <c r="G64" s="46"/>
    </row>
    <row r="65" spans="1:7" x14ac:dyDescent="0.3">
      <c r="A65" s="149"/>
      <c r="B65" s="150"/>
      <c r="C65" s="6" t="s">
        <v>516</v>
      </c>
      <c r="D65" s="6">
        <v>2</v>
      </c>
      <c r="E65" s="150"/>
      <c r="F65" s="150"/>
      <c r="G65" s="46"/>
    </row>
    <row r="66" spans="1:7" x14ac:dyDescent="0.3">
      <c r="A66" s="149"/>
      <c r="B66" s="150"/>
      <c r="C66" s="6" t="s">
        <v>517</v>
      </c>
      <c r="D66" s="6">
        <v>2</v>
      </c>
      <c r="E66" s="150"/>
      <c r="F66" s="150"/>
      <c r="G66" s="46"/>
    </row>
    <row r="67" spans="1:7" x14ac:dyDescent="0.3">
      <c r="A67" s="149"/>
      <c r="B67" s="150"/>
      <c r="C67" s="6" t="s">
        <v>518</v>
      </c>
      <c r="D67" s="6">
        <v>1</v>
      </c>
      <c r="E67" s="150"/>
      <c r="F67" s="150"/>
      <c r="G67" s="46"/>
    </row>
    <row r="68" spans="1:7" ht="15" thickBot="1" x14ac:dyDescent="0.35">
      <c r="A68" s="149"/>
      <c r="B68" s="151"/>
      <c r="C68" s="44" t="s">
        <v>525</v>
      </c>
      <c r="D68" s="44">
        <v>1</v>
      </c>
      <c r="E68" s="151"/>
      <c r="F68" s="150"/>
      <c r="G68" s="47"/>
    </row>
    <row r="69" spans="1:7" ht="15" thickTop="1" x14ac:dyDescent="0.3">
      <c r="A69" s="149"/>
      <c r="B69" s="155" t="s">
        <v>519</v>
      </c>
      <c r="C69" s="45" t="s">
        <v>520</v>
      </c>
      <c r="D69" s="45">
        <v>1</v>
      </c>
      <c r="E69" s="155">
        <f>SUM(D69:D74)</f>
        <v>13</v>
      </c>
      <c r="F69" s="150"/>
      <c r="G69" s="48"/>
    </row>
    <row r="70" spans="1:7" x14ac:dyDescent="0.3">
      <c r="A70" s="149"/>
      <c r="B70" s="150"/>
      <c r="C70" s="6" t="s">
        <v>521</v>
      </c>
      <c r="D70" s="6">
        <v>1</v>
      </c>
      <c r="E70" s="150"/>
      <c r="F70" s="150"/>
      <c r="G70" s="46"/>
    </row>
    <row r="71" spans="1:7" x14ac:dyDescent="0.3">
      <c r="A71" s="149"/>
      <c r="B71" s="150"/>
      <c r="C71" s="6" t="s">
        <v>522</v>
      </c>
      <c r="D71" s="6">
        <v>6</v>
      </c>
      <c r="E71" s="150"/>
      <c r="F71" s="150"/>
      <c r="G71" s="46"/>
    </row>
    <row r="72" spans="1:7" x14ac:dyDescent="0.3">
      <c r="A72" s="149"/>
      <c r="B72" s="150"/>
      <c r="C72" s="6" t="s">
        <v>523</v>
      </c>
      <c r="D72" s="6">
        <v>1</v>
      </c>
      <c r="E72" s="150"/>
      <c r="F72" s="150"/>
      <c r="G72" s="46"/>
    </row>
    <row r="73" spans="1:7" x14ac:dyDescent="0.3">
      <c r="A73" s="149"/>
      <c r="B73" s="150"/>
      <c r="C73" s="6" t="s">
        <v>524</v>
      </c>
      <c r="D73" s="6">
        <v>1</v>
      </c>
      <c r="E73" s="150"/>
      <c r="F73" s="150"/>
      <c r="G73" s="46"/>
    </row>
    <row r="74" spans="1:7" ht="15" thickBot="1" x14ac:dyDescent="0.35">
      <c r="A74" s="149"/>
      <c r="B74" s="151"/>
      <c r="C74" s="44" t="s">
        <v>534</v>
      </c>
      <c r="D74" s="44">
        <v>3</v>
      </c>
      <c r="E74" s="151"/>
      <c r="F74" s="150"/>
      <c r="G74" s="47"/>
    </row>
    <row r="75" spans="1:7" ht="30" customHeight="1" thickTop="1" x14ac:dyDescent="0.3">
      <c r="A75" s="149"/>
      <c r="B75" s="155" t="s">
        <v>527</v>
      </c>
      <c r="C75" s="45" t="s">
        <v>528</v>
      </c>
      <c r="D75" s="45">
        <v>1</v>
      </c>
      <c r="E75" s="155">
        <f>SUM(D75:D77)</f>
        <v>3</v>
      </c>
      <c r="F75" s="150"/>
      <c r="G75" s="48"/>
    </row>
    <row r="76" spans="1:7" x14ac:dyDescent="0.3">
      <c r="A76" s="149"/>
      <c r="B76" s="150"/>
      <c r="C76" s="6" t="s">
        <v>529</v>
      </c>
      <c r="D76" s="6">
        <v>1</v>
      </c>
      <c r="E76" s="150"/>
      <c r="F76" s="150"/>
      <c r="G76" s="46"/>
    </row>
    <row r="77" spans="1:7" ht="15" thickBot="1" x14ac:dyDescent="0.35">
      <c r="A77" s="149"/>
      <c r="B77" s="151"/>
      <c r="C77" s="44" t="s">
        <v>530</v>
      </c>
      <c r="D77" s="44">
        <v>1</v>
      </c>
      <c r="E77" s="151"/>
      <c r="F77" s="150"/>
      <c r="G77" s="47"/>
    </row>
    <row r="78" spans="1:7" ht="15" thickTop="1" x14ac:dyDescent="0.3">
      <c r="A78" s="149"/>
      <c r="B78" s="152" t="s">
        <v>531</v>
      </c>
      <c r="C78" s="123" t="s">
        <v>532</v>
      </c>
      <c r="D78" s="123">
        <v>1</v>
      </c>
      <c r="E78" s="152">
        <f>SUM(D78:D79)</f>
        <v>2</v>
      </c>
      <c r="F78" s="150"/>
      <c r="G78" s="48"/>
    </row>
    <row r="79" spans="1:7" ht="15" thickBot="1" x14ac:dyDescent="0.35">
      <c r="A79" s="143"/>
      <c r="B79" s="146"/>
      <c r="C79" s="121" t="s">
        <v>533</v>
      </c>
      <c r="D79" s="121">
        <v>1</v>
      </c>
      <c r="E79" s="146"/>
      <c r="F79" s="146"/>
      <c r="G79" s="49"/>
    </row>
    <row r="80" spans="1:7" ht="15" thickBot="1" x14ac:dyDescent="0.35">
      <c r="A80" s="124" t="s">
        <v>536</v>
      </c>
      <c r="B80" s="125" t="s">
        <v>136</v>
      </c>
      <c r="C80" s="125" t="s">
        <v>536</v>
      </c>
      <c r="D80" s="125">
        <v>5</v>
      </c>
      <c r="E80" s="125" t="s">
        <v>136</v>
      </c>
      <c r="F80" s="125">
        <v>5</v>
      </c>
      <c r="G80" s="126"/>
    </row>
    <row r="81" spans="1:7" ht="15" thickBot="1" x14ac:dyDescent="0.35">
      <c r="A81" s="127" t="s">
        <v>298</v>
      </c>
      <c r="B81" s="89" t="s">
        <v>136</v>
      </c>
      <c r="C81" s="89" t="s">
        <v>298</v>
      </c>
      <c r="D81" s="89">
        <v>5</v>
      </c>
      <c r="E81" s="89" t="s">
        <v>136</v>
      </c>
      <c r="F81" s="89">
        <v>5</v>
      </c>
      <c r="G81" s="128"/>
    </row>
    <row r="82" spans="1:7" ht="30" customHeight="1" x14ac:dyDescent="0.3">
      <c r="A82" s="141" t="s">
        <v>537</v>
      </c>
      <c r="B82" s="144" t="s">
        <v>136</v>
      </c>
      <c r="C82" s="12" t="s">
        <v>538</v>
      </c>
      <c r="D82" s="12">
        <v>3</v>
      </c>
      <c r="E82" s="144" t="s">
        <v>136</v>
      </c>
      <c r="F82" s="144">
        <f>SUM(D82:D90)</f>
        <v>16</v>
      </c>
      <c r="G82" s="53"/>
    </row>
    <row r="83" spans="1:7" x14ac:dyDescent="0.3">
      <c r="A83" s="149"/>
      <c r="B83" s="150"/>
      <c r="C83" s="6" t="s">
        <v>539</v>
      </c>
      <c r="D83" s="6">
        <v>2</v>
      </c>
      <c r="E83" s="150"/>
      <c r="F83" s="150"/>
      <c r="G83" s="46"/>
    </row>
    <row r="84" spans="1:7" x14ac:dyDescent="0.3">
      <c r="A84" s="149"/>
      <c r="B84" s="150"/>
      <c r="C84" s="6" t="s">
        <v>540</v>
      </c>
      <c r="D84" s="6">
        <v>2</v>
      </c>
      <c r="E84" s="150"/>
      <c r="F84" s="150"/>
      <c r="G84" s="46"/>
    </row>
    <row r="85" spans="1:7" x14ac:dyDescent="0.3">
      <c r="A85" s="149"/>
      <c r="B85" s="150"/>
      <c r="C85" s="6" t="s">
        <v>541</v>
      </c>
      <c r="D85" s="6">
        <v>2</v>
      </c>
      <c r="E85" s="150"/>
      <c r="F85" s="150"/>
      <c r="G85" s="46"/>
    </row>
    <row r="86" spans="1:7" x14ac:dyDescent="0.3">
      <c r="A86" s="149"/>
      <c r="B86" s="150"/>
      <c r="C86" s="6" t="s">
        <v>542</v>
      </c>
      <c r="D86" s="6">
        <v>3</v>
      </c>
      <c r="E86" s="150"/>
      <c r="F86" s="150"/>
      <c r="G86" s="46"/>
    </row>
    <row r="87" spans="1:7" x14ac:dyDescent="0.3">
      <c r="A87" s="149"/>
      <c r="B87" s="150"/>
      <c r="C87" s="6" t="s">
        <v>543</v>
      </c>
      <c r="D87" s="6">
        <v>1</v>
      </c>
      <c r="E87" s="150"/>
      <c r="F87" s="150"/>
      <c r="G87" s="46"/>
    </row>
    <row r="88" spans="1:7" x14ac:dyDescent="0.3">
      <c r="A88" s="149"/>
      <c r="B88" s="150"/>
      <c r="C88" s="6" t="s">
        <v>544</v>
      </c>
      <c r="D88" s="6">
        <v>1</v>
      </c>
      <c r="E88" s="150"/>
      <c r="F88" s="150"/>
      <c r="G88" s="46"/>
    </row>
    <row r="89" spans="1:7" x14ac:dyDescent="0.3">
      <c r="A89" s="149"/>
      <c r="B89" s="150"/>
      <c r="C89" s="6" t="s">
        <v>545</v>
      </c>
      <c r="D89" s="6">
        <v>1</v>
      </c>
      <c r="E89" s="150"/>
      <c r="F89" s="150"/>
      <c r="G89" s="46"/>
    </row>
    <row r="90" spans="1:7" ht="15" thickBot="1" x14ac:dyDescent="0.35">
      <c r="A90" s="147"/>
      <c r="B90" s="148"/>
      <c r="C90" s="13" t="s">
        <v>546</v>
      </c>
      <c r="D90" s="13">
        <v>1</v>
      </c>
      <c r="E90" s="148"/>
      <c r="F90" s="148"/>
      <c r="G90" s="51"/>
    </row>
    <row r="92" spans="1:7" x14ac:dyDescent="0.3">
      <c r="F92" s="3">
        <f>SUM(F2:F90)</f>
        <v>172</v>
      </c>
    </row>
    <row r="93" spans="1:7" x14ac:dyDescent="0.3">
      <c r="F93" s="3">
        <f>39/172</f>
        <v>0.22674418604651161</v>
      </c>
    </row>
    <row r="94" spans="1:7" x14ac:dyDescent="0.3">
      <c r="F94" s="3">
        <f>18/172</f>
        <v>0.10465116279069768</v>
      </c>
    </row>
  </sheetData>
  <mergeCells count="66">
    <mergeCell ref="A82:A90"/>
    <mergeCell ref="B82:B90"/>
    <mergeCell ref="E82:E90"/>
    <mergeCell ref="F82:F90"/>
    <mergeCell ref="B58:B60"/>
    <mergeCell ref="E69:E74"/>
    <mergeCell ref="E75:E77"/>
    <mergeCell ref="E78:E79"/>
    <mergeCell ref="F58:F79"/>
    <mergeCell ref="E58:E60"/>
    <mergeCell ref="A58:A79"/>
    <mergeCell ref="B61:B68"/>
    <mergeCell ref="B69:B74"/>
    <mergeCell ref="B75:B77"/>
    <mergeCell ref="B78:B79"/>
    <mergeCell ref="E61:E68"/>
    <mergeCell ref="A46:A57"/>
    <mergeCell ref="F46:F57"/>
    <mergeCell ref="F2:F8"/>
    <mergeCell ref="A2:A8"/>
    <mergeCell ref="B7:B8"/>
    <mergeCell ref="B47:B51"/>
    <mergeCell ref="B53:B55"/>
    <mergeCell ref="B56:B57"/>
    <mergeCell ref="E47:E51"/>
    <mergeCell ref="E53:E55"/>
    <mergeCell ref="E56:E57"/>
    <mergeCell ref="A30:A45"/>
    <mergeCell ref="F30:F45"/>
    <mergeCell ref="B30:B31"/>
    <mergeCell ref="B32:B36"/>
    <mergeCell ref="B37:B42"/>
    <mergeCell ref="B43:B44"/>
    <mergeCell ref="E30:E31"/>
    <mergeCell ref="E32:E36"/>
    <mergeCell ref="E37:E42"/>
    <mergeCell ref="E43:E44"/>
    <mergeCell ref="E2:E3"/>
    <mergeCell ref="B2:B3"/>
    <mergeCell ref="B5:B6"/>
    <mergeCell ref="E5:E6"/>
    <mergeCell ref="E9:E10"/>
    <mergeCell ref="E7:E8"/>
    <mergeCell ref="F9:F13"/>
    <mergeCell ref="B9:B10"/>
    <mergeCell ref="A9:A13"/>
    <mergeCell ref="B14:B15"/>
    <mergeCell ref="B19:B23"/>
    <mergeCell ref="A14:A23"/>
    <mergeCell ref="F14:F23"/>
    <mergeCell ref="E14:E15"/>
    <mergeCell ref="E16:E18"/>
    <mergeCell ref="E19:E23"/>
    <mergeCell ref="B16:B18"/>
    <mergeCell ref="B11:B12"/>
    <mergeCell ref="E11:E12"/>
    <mergeCell ref="E28:E29"/>
    <mergeCell ref="F26:F29"/>
    <mergeCell ref="A26:A29"/>
    <mergeCell ref="B28:B29"/>
    <mergeCell ref="A24:A25"/>
    <mergeCell ref="B24:B25"/>
    <mergeCell ref="E24:E25"/>
    <mergeCell ref="F24:F25"/>
    <mergeCell ref="B26:B27"/>
    <mergeCell ref="E26:E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9C0A-AFD5-444B-827A-194607566380}">
  <dimension ref="A1:G83"/>
  <sheetViews>
    <sheetView zoomScale="89" workbookViewId="0">
      <selection activeCell="F2" sqref="F2:F83"/>
    </sheetView>
  </sheetViews>
  <sheetFormatPr defaultRowHeight="14.4" x14ac:dyDescent="0.3"/>
  <cols>
    <col min="1" max="1" width="23.5546875" style="1" customWidth="1"/>
    <col min="2" max="2" width="22.33203125" style="1" customWidth="1"/>
    <col min="3" max="3" width="36.88671875" style="1" bestFit="1" customWidth="1"/>
    <col min="4" max="4" width="12" style="1" customWidth="1"/>
    <col min="5" max="5" width="14.44140625" style="1" customWidth="1"/>
    <col min="6" max="6" width="12.44140625" style="1" customWidth="1"/>
    <col min="7" max="7" width="61" style="1" customWidth="1"/>
  </cols>
  <sheetData>
    <row r="1" spans="1:7" ht="31.8" thickBot="1" x14ac:dyDescent="0.35">
      <c r="A1" s="26" t="s">
        <v>0</v>
      </c>
      <c r="B1" s="27" t="s">
        <v>71</v>
      </c>
      <c r="C1" s="28" t="s">
        <v>1</v>
      </c>
      <c r="D1" s="28" t="s">
        <v>2</v>
      </c>
      <c r="E1" s="30" t="s">
        <v>72</v>
      </c>
      <c r="F1" s="30" t="s">
        <v>73</v>
      </c>
      <c r="G1" s="32" t="s">
        <v>3</v>
      </c>
    </row>
    <row r="2" spans="1:7" ht="15" thickBot="1" x14ac:dyDescent="0.35">
      <c r="A2" s="168" t="s">
        <v>381</v>
      </c>
      <c r="B2" s="104" t="s">
        <v>382</v>
      </c>
      <c r="C2" s="105" t="s">
        <v>382</v>
      </c>
      <c r="D2" s="105">
        <v>16</v>
      </c>
      <c r="E2" s="104">
        <v>16</v>
      </c>
      <c r="F2" s="164">
        <f>SUM(E2:E12)</f>
        <v>174</v>
      </c>
      <c r="G2" s="103"/>
    </row>
    <row r="3" spans="1:7" ht="15" thickTop="1" x14ac:dyDescent="0.3">
      <c r="A3" s="169"/>
      <c r="B3" s="157" t="s">
        <v>381</v>
      </c>
      <c r="C3" s="60" t="s">
        <v>383</v>
      </c>
      <c r="D3" s="60">
        <v>25</v>
      </c>
      <c r="E3" s="157">
        <f>SUM(D3:D12)</f>
        <v>158</v>
      </c>
      <c r="F3" s="158"/>
      <c r="G3" s="102"/>
    </row>
    <row r="4" spans="1:7" x14ac:dyDescent="0.3">
      <c r="A4" s="169"/>
      <c r="B4" s="158"/>
      <c r="C4" s="4" t="s">
        <v>384</v>
      </c>
      <c r="D4" s="4">
        <v>23</v>
      </c>
      <c r="E4" s="158"/>
      <c r="F4" s="158"/>
      <c r="G4" s="100"/>
    </row>
    <row r="5" spans="1:7" x14ac:dyDescent="0.3">
      <c r="A5" s="169"/>
      <c r="B5" s="158"/>
      <c r="C5" s="4" t="s">
        <v>385</v>
      </c>
      <c r="D5" s="4">
        <v>2</v>
      </c>
      <c r="E5" s="158"/>
      <c r="F5" s="158"/>
      <c r="G5" s="100"/>
    </row>
    <row r="6" spans="1:7" x14ac:dyDescent="0.3">
      <c r="A6" s="169"/>
      <c r="B6" s="158"/>
      <c r="C6" s="4" t="s">
        <v>386</v>
      </c>
      <c r="D6" s="4">
        <v>7</v>
      </c>
      <c r="E6" s="158"/>
      <c r="F6" s="158"/>
      <c r="G6" s="100"/>
    </row>
    <row r="7" spans="1:7" x14ac:dyDescent="0.3">
      <c r="A7" s="169"/>
      <c r="B7" s="158"/>
      <c r="C7" s="4" t="s">
        <v>387</v>
      </c>
      <c r="D7" s="4">
        <v>17</v>
      </c>
      <c r="E7" s="158"/>
      <c r="F7" s="158"/>
      <c r="G7" s="100"/>
    </row>
    <row r="8" spans="1:7" x14ac:dyDescent="0.3">
      <c r="A8" s="169"/>
      <c r="B8" s="158"/>
      <c r="C8" s="4" t="s">
        <v>388</v>
      </c>
      <c r="D8" s="4">
        <v>13</v>
      </c>
      <c r="E8" s="158"/>
      <c r="F8" s="158"/>
      <c r="G8" s="100"/>
    </row>
    <row r="9" spans="1:7" x14ac:dyDescent="0.3">
      <c r="A9" s="169"/>
      <c r="B9" s="158"/>
      <c r="C9" s="4" t="s">
        <v>549</v>
      </c>
      <c r="D9" s="4">
        <v>5</v>
      </c>
      <c r="E9" s="158"/>
      <c r="F9" s="158"/>
      <c r="G9" s="100"/>
    </row>
    <row r="10" spans="1:7" x14ac:dyDescent="0.3">
      <c r="A10" s="169"/>
      <c r="B10" s="158"/>
      <c r="C10" s="4" t="s">
        <v>389</v>
      </c>
      <c r="D10" s="4">
        <v>43</v>
      </c>
      <c r="E10" s="158"/>
      <c r="F10" s="158"/>
      <c r="G10" s="100"/>
    </row>
    <row r="11" spans="1:7" x14ac:dyDescent="0.3">
      <c r="A11" s="169"/>
      <c r="B11" s="158"/>
      <c r="C11" s="4" t="s">
        <v>390</v>
      </c>
      <c r="D11" s="4">
        <v>13</v>
      </c>
      <c r="E11" s="158"/>
      <c r="F11" s="158"/>
      <c r="G11" s="100"/>
    </row>
    <row r="12" spans="1:7" ht="15" thickBot="1" x14ac:dyDescent="0.35">
      <c r="A12" s="185"/>
      <c r="B12" s="182"/>
      <c r="C12" s="61" t="s">
        <v>391</v>
      </c>
      <c r="D12" s="61">
        <v>10</v>
      </c>
      <c r="E12" s="182"/>
      <c r="F12" s="182"/>
      <c r="G12" s="106"/>
    </row>
    <row r="13" spans="1:7" x14ac:dyDescent="0.3">
      <c r="A13" s="168" t="s">
        <v>392</v>
      </c>
      <c r="B13" s="164" t="s">
        <v>136</v>
      </c>
      <c r="C13" s="10" t="s">
        <v>393</v>
      </c>
      <c r="D13" s="10">
        <v>2</v>
      </c>
      <c r="E13" s="164" t="s">
        <v>136</v>
      </c>
      <c r="F13" s="164">
        <f>SUM(D13:D16)</f>
        <v>72</v>
      </c>
      <c r="G13" s="99"/>
    </row>
    <row r="14" spans="1:7" x14ac:dyDescent="0.3">
      <c r="A14" s="169"/>
      <c r="B14" s="158"/>
      <c r="C14" s="4" t="s">
        <v>394</v>
      </c>
      <c r="D14" s="4">
        <v>66</v>
      </c>
      <c r="E14" s="158"/>
      <c r="F14" s="158"/>
      <c r="G14" s="100"/>
    </row>
    <row r="15" spans="1:7" x14ac:dyDescent="0.3">
      <c r="A15" s="169"/>
      <c r="B15" s="158"/>
      <c r="C15" s="4" t="s">
        <v>395</v>
      </c>
      <c r="D15" s="4">
        <v>2</v>
      </c>
      <c r="E15" s="158"/>
      <c r="F15" s="158"/>
      <c r="G15" s="100"/>
    </row>
    <row r="16" spans="1:7" ht="15" thickBot="1" x14ac:dyDescent="0.35">
      <c r="A16" s="185"/>
      <c r="B16" s="182"/>
      <c r="C16" s="61" t="s">
        <v>396</v>
      </c>
      <c r="D16" s="61">
        <v>2</v>
      </c>
      <c r="E16" s="182"/>
      <c r="F16" s="182"/>
      <c r="G16" s="106"/>
    </row>
    <row r="17" spans="1:7" ht="15" thickBot="1" x14ac:dyDescent="0.35">
      <c r="A17" s="113" t="s">
        <v>479</v>
      </c>
      <c r="B17" s="114" t="s">
        <v>136</v>
      </c>
      <c r="C17" s="114" t="s">
        <v>479</v>
      </c>
      <c r="D17" s="114">
        <v>21</v>
      </c>
      <c r="E17" s="114" t="s">
        <v>136</v>
      </c>
      <c r="F17" s="114">
        <v>21</v>
      </c>
      <c r="G17" s="115"/>
    </row>
    <row r="18" spans="1:7" x14ac:dyDescent="0.3">
      <c r="A18" s="193" t="s">
        <v>397</v>
      </c>
      <c r="B18" s="157" t="s">
        <v>136</v>
      </c>
      <c r="C18" s="60" t="s">
        <v>398</v>
      </c>
      <c r="D18" s="60">
        <v>2</v>
      </c>
      <c r="E18" s="157" t="s">
        <v>136</v>
      </c>
      <c r="F18" s="157">
        <f>SUM(D18:D23)</f>
        <v>19</v>
      </c>
      <c r="G18" s="102"/>
    </row>
    <row r="19" spans="1:7" x14ac:dyDescent="0.3">
      <c r="A19" s="169"/>
      <c r="B19" s="158"/>
      <c r="C19" s="4" t="s">
        <v>399</v>
      </c>
      <c r="D19" s="4">
        <v>4</v>
      </c>
      <c r="E19" s="158"/>
      <c r="F19" s="158"/>
      <c r="G19" s="100"/>
    </row>
    <row r="20" spans="1:7" x14ac:dyDescent="0.3">
      <c r="A20" s="169"/>
      <c r="B20" s="158"/>
      <c r="C20" s="4" t="s">
        <v>400</v>
      </c>
      <c r="D20" s="4">
        <v>2</v>
      </c>
      <c r="E20" s="158"/>
      <c r="F20" s="158"/>
      <c r="G20" s="100"/>
    </row>
    <row r="21" spans="1:7" x14ac:dyDescent="0.3">
      <c r="A21" s="169"/>
      <c r="B21" s="158"/>
      <c r="C21" s="4" t="s">
        <v>401</v>
      </c>
      <c r="D21" s="4">
        <v>4</v>
      </c>
      <c r="E21" s="158"/>
      <c r="F21" s="158"/>
      <c r="G21" s="100"/>
    </row>
    <row r="22" spans="1:7" x14ac:dyDescent="0.3">
      <c r="A22" s="169"/>
      <c r="B22" s="158"/>
      <c r="C22" s="4" t="s">
        <v>402</v>
      </c>
      <c r="D22" s="4">
        <v>5</v>
      </c>
      <c r="E22" s="158"/>
      <c r="F22" s="158"/>
      <c r="G22" s="100"/>
    </row>
    <row r="23" spans="1:7" ht="15" thickBot="1" x14ac:dyDescent="0.35">
      <c r="A23" s="185"/>
      <c r="B23" s="182"/>
      <c r="C23" s="61" t="s">
        <v>403</v>
      </c>
      <c r="D23" s="61">
        <v>2</v>
      </c>
      <c r="E23" s="182"/>
      <c r="F23" s="182"/>
      <c r="G23" s="106"/>
    </row>
    <row r="24" spans="1:7" x14ac:dyDescent="0.3">
      <c r="A24" s="168" t="s">
        <v>405</v>
      </c>
      <c r="B24" s="164" t="s">
        <v>136</v>
      </c>
      <c r="C24" s="10" t="s">
        <v>405</v>
      </c>
      <c r="D24" s="10">
        <v>2</v>
      </c>
      <c r="E24" s="164" t="s">
        <v>136</v>
      </c>
      <c r="F24" s="164">
        <f>SUM(D24:D26)</f>
        <v>16</v>
      </c>
      <c r="G24" s="99"/>
    </row>
    <row r="25" spans="1:7" x14ac:dyDescent="0.3">
      <c r="A25" s="169"/>
      <c r="B25" s="158"/>
      <c r="C25" s="4" t="s">
        <v>406</v>
      </c>
      <c r="D25" s="4">
        <v>10</v>
      </c>
      <c r="E25" s="158"/>
      <c r="F25" s="158"/>
      <c r="G25" s="100"/>
    </row>
    <row r="26" spans="1:7" ht="15" thickBot="1" x14ac:dyDescent="0.35">
      <c r="A26" s="185"/>
      <c r="B26" s="182"/>
      <c r="C26" s="61" t="s">
        <v>407</v>
      </c>
      <c r="D26" s="61">
        <v>4</v>
      </c>
      <c r="E26" s="182"/>
      <c r="F26" s="182"/>
      <c r="G26" s="106"/>
    </row>
    <row r="27" spans="1:7" x14ac:dyDescent="0.3">
      <c r="A27" s="168" t="s">
        <v>408</v>
      </c>
      <c r="B27" s="164" t="s">
        <v>136</v>
      </c>
      <c r="C27" s="10" t="s">
        <v>410</v>
      </c>
      <c r="D27" s="10">
        <v>4</v>
      </c>
      <c r="E27" s="164" t="s">
        <v>136</v>
      </c>
      <c r="F27" s="164">
        <f>SUM(D27:D29)</f>
        <v>62</v>
      </c>
      <c r="G27" s="99"/>
    </row>
    <row r="28" spans="1:7" x14ac:dyDescent="0.3">
      <c r="A28" s="169"/>
      <c r="B28" s="158"/>
      <c r="C28" s="107" t="s">
        <v>409</v>
      </c>
      <c r="D28" s="107">
        <v>57</v>
      </c>
      <c r="E28" s="158"/>
      <c r="F28" s="158"/>
      <c r="G28" s="100"/>
    </row>
    <row r="29" spans="1:7" ht="15" thickBot="1" x14ac:dyDescent="0.35">
      <c r="A29" s="185"/>
      <c r="B29" s="182"/>
      <c r="C29" s="109" t="s">
        <v>411</v>
      </c>
      <c r="D29" s="109">
        <v>1</v>
      </c>
      <c r="E29" s="182"/>
      <c r="F29" s="182"/>
      <c r="G29" s="106"/>
    </row>
    <row r="30" spans="1:7" x14ac:dyDescent="0.3">
      <c r="A30" s="141" t="s">
        <v>412</v>
      </c>
      <c r="B30" s="164" t="s">
        <v>136</v>
      </c>
      <c r="C30" s="10" t="s">
        <v>413</v>
      </c>
      <c r="D30" s="10">
        <v>1</v>
      </c>
      <c r="E30" s="164" t="s">
        <v>136</v>
      </c>
      <c r="F30" s="164">
        <f>SUM(D30:D35)</f>
        <v>29</v>
      </c>
      <c r="G30" s="99"/>
    </row>
    <row r="31" spans="1:7" x14ac:dyDescent="0.3">
      <c r="A31" s="149"/>
      <c r="B31" s="158"/>
      <c r="C31" s="4" t="s">
        <v>414</v>
      </c>
      <c r="D31" s="4">
        <v>1</v>
      </c>
      <c r="E31" s="158"/>
      <c r="F31" s="158"/>
      <c r="G31" s="100"/>
    </row>
    <row r="32" spans="1:7" x14ac:dyDescent="0.3">
      <c r="A32" s="149"/>
      <c r="B32" s="158"/>
      <c r="C32" s="4" t="s">
        <v>415</v>
      </c>
      <c r="D32" s="4">
        <v>1</v>
      </c>
      <c r="E32" s="158"/>
      <c r="F32" s="158"/>
      <c r="G32" s="100"/>
    </row>
    <row r="33" spans="1:7" x14ac:dyDescent="0.3">
      <c r="A33" s="149"/>
      <c r="B33" s="158"/>
      <c r="C33" s="4" t="s">
        <v>416</v>
      </c>
      <c r="D33" s="4">
        <v>3</v>
      </c>
      <c r="E33" s="158"/>
      <c r="F33" s="158"/>
      <c r="G33" s="100"/>
    </row>
    <row r="34" spans="1:7" x14ac:dyDescent="0.3">
      <c r="A34" s="149"/>
      <c r="B34" s="158"/>
      <c r="C34" s="4" t="s">
        <v>417</v>
      </c>
      <c r="D34" s="4">
        <v>1</v>
      </c>
      <c r="E34" s="158"/>
      <c r="F34" s="158"/>
      <c r="G34" s="100"/>
    </row>
    <row r="35" spans="1:7" ht="15" thickBot="1" x14ac:dyDescent="0.35">
      <c r="A35" s="143"/>
      <c r="B35" s="182"/>
      <c r="C35" s="61" t="s">
        <v>418</v>
      </c>
      <c r="D35" s="61">
        <v>22</v>
      </c>
      <c r="E35" s="182"/>
      <c r="F35" s="182"/>
      <c r="G35" s="106"/>
    </row>
    <row r="36" spans="1:7" x14ac:dyDescent="0.3">
      <c r="A36" s="168" t="s">
        <v>404</v>
      </c>
      <c r="B36" s="164" t="s">
        <v>136</v>
      </c>
      <c r="C36" s="10" t="s">
        <v>419</v>
      </c>
      <c r="D36" s="10">
        <v>4</v>
      </c>
      <c r="E36" s="164" t="s">
        <v>136</v>
      </c>
      <c r="F36" s="164">
        <f>SUM(D36:D42)</f>
        <v>15</v>
      </c>
      <c r="G36" s="99"/>
    </row>
    <row r="37" spans="1:7" x14ac:dyDescent="0.3">
      <c r="A37" s="169"/>
      <c r="B37" s="158"/>
      <c r="C37" s="4" t="s">
        <v>420</v>
      </c>
      <c r="D37" s="4">
        <v>1</v>
      </c>
      <c r="E37" s="158"/>
      <c r="F37" s="158"/>
      <c r="G37" s="100"/>
    </row>
    <row r="38" spans="1:7" x14ac:dyDescent="0.3">
      <c r="A38" s="169"/>
      <c r="B38" s="158"/>
      <c r="C38" s="4" t="s">
        <v>421</v>
      </c>
      <c r="D38" s="4">
        <v>1</v>
      </c>
      <c r="E38" s="158"/>
      <c r="F38" s="158"/>
      <c r="G38" s="100"/>
    </row>
    <row r="39" spans="1:7" x14ac:dyDescent="0.3">
      <c r="A39" s="169"/>
      <c r="B39" s="158"/>
      <c r="C39" s="4" t="s">
        <v>422</v>
      </c>
      <c r="D39" s="4">
        <v>3</v>
      </c>
      <c r="E39" s="158"/>
      <c r="F39" s="158"/>
      <c r="G39" s="100"/>
    </row>
    <row r="40" spans="1:7" x14ac:dyDescent="0.3">
      <c r="A40" s="169"/>
      <c r="B40" s="158"/>
      <c r="C40" s="4" t="s">
        <v>423</v>
      </c>
      <c r="D40" s="4">
        <v>1</v>
      </c>
      <c r="E40" s="158"/>
      <c r="F40" s="158"/>
      <c r="G40" s="100"/>
    </row>
    <row r="41" spans="1:7" x14ac:dyDescent="0.3">
      <c r="A41" s="169"/>
      <c r="B41" s="158"/>
      <c r="C41" s="4" t="s">
        <v>424</v>
      </c>
      <c r="D41" s="4">
        <v>1</v>
      </c>
      <c r="E41" s="158"/>
      <c r="F41" s="158"/>
      <c r="G41" s="100"/>
    </row>
    <row r="42" spans="1:7" ht="15" thickBot="1" x14ac:dyDescent="0.35">
      <c r="A42" s="185"/>
      <c r="B42" s="182"/>
      <c r="C42" s="61" t="s">
        <v>425</v>
      </c>
      <c r="D42" s="61">
        <v>4</v>
      </c>
      <c r="E42" s="182"/>
      <c r="F42" s="182"/>
      <c r="G42" s="106"/>
    </row>
    <row r="43" spans="1:7" ht="15" customHeight="1" x14ac:dyDescent="0.3">
      <c r="A43" s="141" t="s">
        <v>426</v>
      </c>
      <c r="B43" s="164" t="s">
        <v>427</v>
      </c>
      <c r="C43" s="10" t="s">
        <v>428</v>
      </c>
      <c r="D43" s="10">
        <v>2</v>
      </c>
      <c r="E43" s="164">
        <f>SUM(D43:D44)</f>
        <v>28</v>
      </c>
      <c r="F43" s="164">
        <f>SUM(E43:E55)</f>
        <v>64</v>
      </c>
      <c r="G43" s="99"/>
    </row>
    <row r="44" spans="1:7" ht="15" thickBot="1" x14ac:dyDescent="0.35">
      <c r="A44" s="149"/>
      <c r="B44" s="195"/>
      <c r="C44" s="70" t="s">
        <v>429</v>
      </c>
      <c r="D44" s="70">
        <v>26</v>
      </c>
      <c r="E44" s="195"/>
      <c r="F44" s="158"/>
      <c r="G44" s="100"/>
    </row>
    <row r="45" spans="1:7" ht="15" thickTop="1" x14ac:dyDescent="0.3">
      <c r="A45" s="149"/>
      <c r="B45" s="197" t="s">
        <v>430</v>
      </c>
      <c r="C45" s="110" t="s">
        <v>431</v>
      </c>
      <c r="D45" s="110">
        <v>1</v>
      </c>
      <c r="E45" s="197">
        <f>SUM(D45:D47)</f>
        <v>12</v>
      </c>
      <c r="F45" s="158"/>
      <c r="G45" s="100"/>
    </row>
    <row r="46" spans="1:7" x14ac:dyDescent="0.3">
      <c r="A46" s="149"/>
      <c r="B46" s="158"/>
      <c r="C46" s="107" t="s">
        <v>432</v>
      </c>
      <c r="D46" s="107">
        <v>10</v>
      </c>
      <c r="E46" s="158"/>
      <c r="F46" s="158"/>
      <c r="G46" s="100"/>
    </row>
    <row r="47" spans="1:7" ht="15" thickBot="1" x14ac:dyDescent="0.35">
      <c r="A47" s="149"/>
      <c r="B47" s="195"/>
      <c r="C47" s="111" t="s">
        <v>433</v>
      </c>
      <c r="D47" s="111">
        <v>1</v>
      </c>
      <c r="E47" s="195"/>
      <c r="F47" s="158"/>
      <c r="G47" s="100"/>
    </row>
    <row r="48" spans="1:7" ht="15" thickTop="1" x14ac:dyDescent="0.3">
      <c r="A48" s="149"/>
      <c r="B48" s="197" t="s">
        <v>434</v>
      </c>
      <c r="C48" s="110" t="s">
        <v>435</v>
      </c>
      <c r="D48" s="110">
        <v>3</v>
      </c>
      <c r="E48" s="197">
        <f>SUM(D48:D49)</f>
        <v>6</v>
      </c>
      <c r="F48" s="158"/>
      <c r="G48" s="100"/>
    </row>
    <row r="49" spans="1:7" ht="15" thickBot="1" x14ac:dyDescent="0.35">
      <c r="A49" s="149"/>
      <c r="B49" s="195"/>
      <c r="C49" s="111" t="s">
        <v>436</v>
      </c>
      <c r="D49" s="111">
        <v>3</v>
      </c>
      <c r="E49" s="195"/>
      <c r="F49" s="158"/>
      <c r="G49" s="100"/>
    </row>
    <row r="50" spans="1:7" ht="15" thickTop="1" x14ac:dyDescent="0.3">
      <c r="A50" s="149"/>
      <c r="B50" s="155" t="s">
        <v>437</v>
      </c>
      <c r="C50" s="110" t="s">
        <v>438</v>
      </c>
      <c r="D50" s="110">
        <v>1</v>
      </c>
      <c r="E50" s="197">
        <f>SUM(D50:D53)</f>
        <v>4</v>
      </c>
      <c r="F50" s="158"/>
      <c r="G50" s="100"/>
    </row>
    <row r="51" spans="1:7" x14ac:dyDescent="0.3">
      <c r="A51" s="149"/>
      <c r="B51" s="150"/>
      <c r="C51" s="107" t="s">
        <v>439</v>
      </c>
      <c r="D51" s="107">
        <v>1</v>
      </c>
      <c r="E51" s="158"/>
      <c r="F51" s="158"/>
      <c r="G51" s="100"/>
    </row>
    <row r="52" spans="1:7" x14ac:dyDescent="0.3">
      <c r="A52" s="149"/>
      <c r="B52" s="150"/>
      <c r="C52" s="107" t="s">
        <v>440</v>
      </c>
      <c r="D52" s="107">
        <v>1</v>
      </c>
      <c r="E52" s="158"/>
      <c r="F52" s="158"/>
      <c r="G52" s="100"/>
    </row>
    <row r="53" spans="1:7" ht="15" thickBot="1" x14ac:dyDescent="0.35">
      <c r="A53" s="149"/>
      <c r="B53" s="151"/>
      <c r="C53" s="111" t="s">
        <v>441</v>
      </c>
      <c r="D53" s="111">
        <v>1</v>
      </c>
      <c r="E53" s="195"/>
      <c r="F53" s="158"/>
      <c r="G53" s="100"/>
    </row>
    <row r="54" spans="1:7" ht="15" thickTop="1" x14ac:dyDescent="0.3">
      <c r="A54" s="149"/>
      <c r="B54" s="152" t="s">
        <v>446</v>
      </c>
      <c r="C54" s="112" t="s">
        <v>447</v>
      </c>
      <c r="D54" s="112">
        <v>1</v>
      </c>
      <c r="E54" s="157">
        <f>SUM(D54:D55)</f>
        <v>14</v>
      </c>
      <c r="F54" s="158"/>
      <c r="G54" s="100"/>
    </row>
    <row r="55" spans="1:7" ht="15" thickBot="1" x14ac:dyDescent="0.35">
      <c r="A55" s="147"/>
      <c r="B55" s="148"/>
      <c r="C55" s="108" t="s">
        <v>446</v>
      </c>
      <c r="D55" s="108">
        <v>13</v>
      </c>
      <c r="E55" s="159"/>
      <c r="F55" s="159"/>
      <c r="G55" s="101"/>
    </row>
    <row r="56" spans="1:7" x14ac:dyDescent="0.3">
      <c r="A56" s="196" t="s">
        <v>442</v>
      </c>
      <c r="B56" s="157" t="s">
        <v>136</v>
      </c>
      <c r="C56" s="60" t="s">
        <v>443</v>
      </c>
      <c r="D56" s="60">
        <v>11</v>
      </c>
      <c r="E56" s="157" t="s">
        <v>136</v>
      </c>
      <c r="F56" s="157">
        <f>SUM(D56:D58)</f>
        <v>14</v>
      </c>
      <c r="G56" s="102"/>
    </row>
    <row r="57" spans="1:7" x14ac:dyDescent="0.3">
      <c r="A57" s="149"/>
      <c r="B57" s="158"/>
      <c r="C57" s="4" t="s">
        <v>444</v>
      </c>
      <c r="D57" s="4">
        <v>1</v>
      </c>
      <c r="E57" s="158"/>
      <c r="F57" s="158"/>
      <c r="G57" s="100"/>
    </row>
    <row r="58" spans="1:7" ht="15" thickBot="1" x14ac:dyDescent="0.35">
      <c r="A58" s="143"/>
      <c r="B58" s="182"/>
      <c r="C58" s="61" t="s">
        <v>445</v>
      </c>
      <c r="D58" s="61">
        <v>2</v>
      </c>
      <c r="E58" s="182"/>
      <c r="F58" s="182"/>
      <c r="G58" s="106"/>
    </row>
    <row r="59" spans="1:7" ht="15" thickBot="1" x14ac:dyDescent="0.35">
      <c r="A59" s="116" t="s">
        <v>448</v>
      </c>
      <c r="B59" s="88" t="s">
        <v>136</v>
      </c>
      <c r="C59" s="88" t="s">
        <v>448</v>
      </c>
      <c r="D59" s="88">
        <v>7</v>
      </c>
      <c r="E59" s="88" t="s">
        <v>136</v>
      </c>
      <c r="F59" s="88">
        <v>7</v>
      </c>
      <c r="G59" s="117"/>
    </row>
    <row r="60" spans="1:7" ht="28.8" x14ac:dyDescent="0.3">
      <c r="A60" s="168" t="s">
        <v>449</v>
      </c>
      <c r="B60" s="164" t="s">
        <v>452</v>
      </c>
      <c r="C60" s="12" t="s">
        <v>450</v>
      </c>
      <c r="D60" s="10">
        <v>1</v>
      </c>
      <c r="E60" s="164">
        <v>2</v>
      </c>
      <c r="F60" s="164">
        <v>13</v>
      </c>
      <c r="G60" s="99"/>
    </row>
    <row r="61" spans="1:7" ht="15" thickBot="1" x14ac:dyDescent="0.35">
      <c r="A61" s="169"/>
      <c r="B61" s="195"/>
      <c r="C61" s="70" t="s">
        <v>451</v>
      </c>
      <c r="D61" s="70">
        <v>1</v>
      </c>
      <c r="E61" s="195"/>
      <c r="F61" s="158"/>
      <c r="G61" s="100"/>
    </row>
    <row r="62" spans="1:7" ht="15" thickTop="1" x14ac:dyDescent="0.3">
      <c r="A62" s="169"/>
      <c r="B62" s="157" t="s">
        <v>453</v>
      </c>
      <c r="C62" s="60" t="s">
        <v>454</v>
      </c>
      <c r="D62" s="60">
        <v>10</v>
      </c>
      <c r="E62" s="157">
        <v>11</v>
      </c>
      <c r="F62" s="158"/>
      <c r="G62" s="100"/>
    </row>
    <row r="63" spans="1:7" ht="15" thickBot="1" x14ac:dyDescent="0.35">
      <c r="A63" s="185"/>
      <c r="B63" s="182"/>
      <c r="C63" s="61" t="s">
        <v>455</v>
      </c>
      <c r="D63" s="61">
        <v>1</v>
      </c>
      <c r="E63" s="182"/>
      <c r="F63" s="182"/>
      <c r="G63" s="106"/>
    </row>
    <row r="64" spans="1:7" x14ac:dyDescent="0.3">
      <c r="A64" s="168" t="s">
        <v>456</v>
      </c>
      <c r="B64" s="164" t="s">
        <v>136</v>
      </c>
      <c r="C64" s="10" t="s">
        <v>457</v>
      </c>
      <c r="D64" s="10">
        <v>3</v>
      </c>
      <c r="E64" s="164" t="s">
        <v>136</v>
      </c>
      <c r="F64" s="164">
        <f>SUM(D64:D71)</f>
        <v>39</v>
      </c>
      <c r="G64" s="99"/>
    </row>
    <row r="65" spans="1:7" x14ac:dyDescent="0.3">
      <c r="A65" s="169"/>
      <c r="B65" s="158"/>
      <c r="C65" s="4" t="s">
        <v>458</v>
      </c>
      <c r="D65" s="4">
        <v>3</v>
      </c>
      <c r="E65" s="158"/>
      <c r="F65" s="158"/>
      <c r="G65" s="100"/>
    </row>
    <row r="66" spans="1:7" ht="28.8" x14ac:dyDescent="0.3">
      <c r="A66" s="169"/>
      <c r="B66" s="158"/>
      <c r="C66" s="6" t="s">
        <v>459</v>
      </c>
      <c r="D66" s="4">
        <v>1</v>
      </c>
      <c r="E66" s="158"/>
      <c r="F66" s="158"/>
      <c r="G66" s="100"/>
    </row>
    <row r="67" spans="1:7" x14ac:dyDescent="0.3">
      <c r="A67" s="169"/>
      <c r="B67" s="158"/>
      <c r="C67" s="4" t="s">
        <v>460</v>
      </c>
      <c r="D67" s="4">
        <v>20</v>
      </c>
      <c r="E67" s="158"/>
      <c r="F67" s="158"/>
      <c r="G67" s="100"/>
    </row>
    <row r="68" spans="1:7" x14ac:dyDescent="0.3">
      <c r="A68" s="169"/>
      <c r="B68" s="158"/>
      <c r="C68" s="4" t="s">
        <v>461</v>
      </c>
      <c r="D68" s="4">
        <v>3</v>
      </c>
      <c r="E68" s="158"/>
      <c r="F68" s="158"/>
      <c r="G68" s="100"/>
    </row>
    <row r="69" spans="1:7" x14ac:dyDescent="0.3">
      <c r="A69" s="169"/>
      <c r="B69" s="158"/>
      <c r="C69" s="4" t="s">
        <v>462</v>
      </c>
      <c r="D69" s="4">
        <v>3</v>
      </c>
      <c r="E69" s="158"/>
      <c r="F69" s="158"/>
      <c r="G69" s="100"/>
    </row>
    <row r="70" spans="1:7" x14ac:dyDescent="0.3">
      <c r="A70" s="169"/>
      <c r="B70" s="158"/>
      <c r="C70" s="4" t="s">
        <v>463</v>
      </c>
      <c r="D70" s="4">
        <v>4</v>
      </c>
      <c r="E70" s="158"/>
      <c r="F70" s="158"/>
      <c r="G70" s="100"/>
    </row>
    <row r="71" spans="1:7" ht="15" thickBot="1" x14ac:dyDescent="0.35">
      <c r="A71" s="185"/>
      <c r="B71" s="182"/>
      <c r="C71" s="61" t="s">
        <v>464</v>
      </c>
      <c r="D71" s="61">
        <v>2</v>
      </c>
      <c r="E71" s="182"/>
      <c r="F71" s="182"/>
      <c r="G71" s="106"/>
    </row>
    <row r="72" spans="1:7" x14ac:dyDescent="0.3">
      <c r="A72" s="168" t="s">
        <v>465</v>
      </c>
      <c r="B72" s="164" t="s">
        <v>136</v>
      </c>
      <c r="C72" s="118" t="s">
        <v>466</v>
      </c>
      <c r="D72" s="118">
        <v>2</v>
      </c>
      <c r="E72" s="164" t="s">
        <v>136</v>
      </c>
      <c r="F72" s="164">
        <v>5</v>
      </c>
      <c r="G72" s="99"/>
    </row>
    <row r="73" spans="1:7" ht="15" thickBot="1" x14ac:dyDescent="0.35">
      <c r="A73" s="185"/>
      <c r="B73" s="182"/>
      <c r="C73" s="109" t="s">
        <v>467</v>
      </c>
      <c r="D73" s="109">
        <v>3</v>
      </c>
      <c r="E73" s="182"/>
      <c r="F73" s="182"/>
      <c r="G73" s="106"/>
    </row>
    <row r="74" spans="1:7" x14ac:dyDescent="0.3">
      <c r="A74" s="168" t="s">
        <v>468</v>
      </c>
      <c r="B74" s="164" t="s">
        <v>136</v>
      </c>
      <c r="C74" s="119" t="s">
        <v>475</v>
      </c>
      <c r="D74" s="119">
        <v>2</v>
      </c>
      <c r="E74" s="164" t="s">
        <v>136</v>
      </c>
      <c r="F74" s="164">
        <f>SUM(D74:D80)</f>
        <v>15</v>
      </c>
      <c r="G74" s="99"/>
    </row>
    <row r="75" spans="1:7" x14ac:dyDescent="0.3">
      <c r="A75" s="169"/>
      <c r="B75" s="158"/>
      <c r="C75" s="120" t="s">
        <v>474</v>
      </c>
      <c r="D75" s="120">
        <v>4</v>
      </c>
      <c r="E75" s="158"/>
      <c r="F75" s="158"/>
      <c r="G75" s="100"/>
    </row>
    <row r="76" spans="1:7" x14ac:dyDescent="0.3">
      <c r="A76" s="169"/>
      <c r="B76" s="158"/>
      <c r="C76" s="120" t="s">
        <v>473</v>
      </c>
      <c r="D76" s="120">
        <v>1</v>
      </c>
      <c r="E76" s="158"/>
      <c r="F76" s="158"/>
      <c r="G76" s="100"/>
    </row>
    <row r="77" spans="1:7" x14ac:dyDescent="0.3">
      <c r="A77" s="169"/>
      <c r="B77" s="158"/>
      <c r="C77" s="120" t="s">
        <v>472</v>
      </c>
      <c r="D77" s="120">
        <v>1</v>
      </c>
      <c r="E77" s="158"/>
      <c r="F77" s="158"/>
      <c r="G77" s="100"/>
    </row>
    <row r="78" spans="1:7" x14ac:dyDescent="0.3">
      <c r="A78" s="169"/>
      <c r="B78" s="158"/>
      <c r="C78" s="120" t="s">
        <v>471</v>
      </c>
      <c r="D78" s="120">
        <v>1</v>
      </c>
      <c r="E78" s="158"/>
      <c r="F78" s="158"/>
      <c r="G78" s="100"/>
    </row>
    <row r="79" spans="1:7" x14ac:dyDescent="0.3">
      <c r="A79" s="169"/>
      <c r="B79" s="158"/>
      <c r="C79" s="120" t="s">
        <v>470</v>
      </c>
      <c r="D79" s="120">
        <v>5</v>
      </c>
      <c r="E79" s="158"/>
      <c r="F79" s="158"/>
      <c r="G79" s="100"/>
    </row>
    <row r="80" spans="1:7" ht="15" thickBot="1" x14ac:dyDescent="0.35">
      <c r="A80" s="185"/>
      <c r="B80" s="182"/>
      <c r="C80" s="121" t="s">
        <v>469</v>
      </c>
      <c r="D80" s="121">
        <v>1</v>
      </c>
      <c r="E80" s="182"/>
      <c r="F80" s="182"/>
      <c r="G80" s="106"/>
    </row>
    <row r="81" spans="1:7" x14ac:dyDescent="0.3">
      <c r="A81" s="168" t="s">
        <v>476</v>
      </c>
      <c r="B81" s="164" t="s">
        <v>136</v>
      </c>
      <c r="C81" s="119" t="s">
        <v>298</v>
      </c>
      <c r="D81" s="119">
        <v>1</v>
      </c>
      <c r="E81" s="164" t="s">
        <v>136</v>
      </c>
      <c r="F81" s="164">
        <v>10</v>
      </c>
      <c r="G81" s="99"/>
    </row>
    <row r="82" spans="1:7" ht="15" thickBot="1" x14ac:dyDescent="0.35">
      <c r="A82" s="185"/>
      <c r="B82" s="182"/>
      <c r="C82" s="121" t="s">
        <v>476</v>
      </c>
      <c r="D82" s="121">
        <v>9</v>
      </c>
      <c r="E82" s="182"/>
      <c r="F82" s="182"/>
      <c r="G82" s="106"/>
    </row>
    <row r="83" spans="1:7" ht="15" thickBot="1" x14ac:dyDescent="0.35">
      <c r="A83" s="113" t="s">
        <v>477</v>
      </c>
      <c r="B83" s="114" t="s">
        <v>136</v>
      </c>
      <c r="C83" s="114" t="s">
        <v>478</v>
      </c>
      <c r="D83" s="114">
        <v>7</v>
      </c>
      <c r="E83" s="114" t="s">
        <v>136</v>
      </c>
      <c r="F83" s="114">
        <v>7</v>
      </c>
      <c r="G83" s="115"/>
    </row>
  </sheetData>
  <mergeCells count="66">
    <mergeCell ref="B74:B80"/>
    <mergeCell ref="A74:A80"/>
    <mergeCell ref="E74:E80"/>
    <mergeCell ref="F74:F80"/>
    <mergeCell ref="B81:B82"/>
    <mergeCell ref="E81:E82"/>
    <mergeCell ref="F81:F82"/>
    <mergeCell ref="A81:A82"/>
    <mergeCell ref="F64:F71"/>
    <mergeCell ref="A72:A73"/>
    <mergeCell ref="B72:B73"/>
    <mergeCell ref="E72:E73"/>
    <mergeCell ref="F72:F73"/>
    <mergeCell ref="B60:B61"/>
    <mergeCell ref="B62:B63"/>
    <mergeCell ref="A64:A71"/>
    <mergeCell ref="B64:B71"/>
    <mergeCell ref="E64:E71"/>
    <mergeCell ref="A60:A63"/>
    <mergeCell ref="F60:F63"/>
    <mergeCell ref="E62:E63"/>
    <mergeCell ref="E45:E47"/>
    <mergeCell ref="E48:E49"/>
    <mergeCell ref="E50:E53"/>
    <mergeCell ref="E60:E61"/>
    <mergeCell ref="A56:A58"/>
    <mergeCell ref="B56:B58"/>
    <mergeCell ref="E56:E58"/>
    <mergeCell ref="F56:F58"/>
    <mergeCell ref="B54:B55"/>
    <mergeCell ref="A43:A55"/>
    <mergeCell ref="B45:B47"/>
    <mergeCell ref="B48:B49"/>
    <mergeCell ref="B50:B53"/>
    <mergeCell ref="E54:E55"/>
    <mergeCell ref="A36:A42"/>
    <mergeCell ref="B36:B42"/>
    <mergeCell ref="E36:E42"/>
    <mergeCell ref="F36:F42"/>
    <mergeCell ref="B43:B44"/>
    <mergeCell ref="E43:E44"/>
    <mergeCell ref="F43:F55"/>
    <mergeCell ref="A27:A29"/>
    <mergeCell ref="B27:B29"/>
    <mergeCell ref="E27:E29"/>
    <mergeCell ref="F27:F29"/>
    <mergeCell ref="A30:A35"/>
    <mergeCell ref="B30:B35"/>
    <mergeCell ref="E30:E35"/>
    <mergeCell ref="F30:F35"/>
    <mergeCell ref="A18:A23"/>
    <mergeCell ref="B18:B23"/>
    <mergeCell ref="E18:E23"/>
    <mergeCell ref="F18:F23"/>
    <mergeCell ref="A24:A26"/>
    <mergeCell ref="B24:B26"/>
    <mergeCell ref="E24:E26"/>
    <mergeCell ref="F24:F26"/>
    <mergeCell ref="B3:B12"/>
    <mergeCell ref="E3:E12"/>
    <mergeCell ref="F2:F12"/>
    <mergeCell ref="A2:A12"/>
    <mergeCell ref="A13:A16"/>
    <mergeCell ref="B13:B16"/>
    <mergeCell ref="E13:E16"/>
    <mergeCell ref="F13:F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1D18-1C0C-4CF8-A5C9-610FF885E8F8}">
  <dimension ref="A1:G40"/>
  <sheetViews>
    <sheetView zoomScale="81" workbookViewId="0">
      <selection activeCell="F41" sqref="F41"/>
    </sheetView>
  </sheetViews>
  <sheetFormatPr defaultRowHeight="14.4" x14ac:dyDescent="0.3"/>
  <cols>
    <col min="1" max="1" width="37.109375" style="1" customWidth="1"/>
    <col min="2" max="2" width="26.88671875" style="1" customWidth="1"/>
    <col min="3" max="3" width="49.33203125" style="1" customWidth="1"/>
    <col min="4" max="4" width="14.5546875" style="1" customWidth="1"/>
    <col min="5" max="5" width="12.88671875" style="1" customWidth="1"/>
    <col min="6" max="6" width="10.33203125" style="1" customWidth="1"/>
    <col min="7" max="7" width="64.5546875" style="1" customWidth="1"/>
  </cols>
  <sheetData>
    <row r="1" spans="1:7" ht="31.8" thickBot="1" x14ac:dyDescent="0.35">
      <c r="A1" s="26" t="s">
        <v>0</v>
      </c>
      <c r="B1" s="27" t="s">
        <v>71</v>
      </c>
      <c r="C1" s="28" t="s">
        <v>1</v>
      </c>
      <c r="D1" s="28" t="s">
        <v>2</v>
      </c>
      <c r="E1" s="30" t="s">
        <v>72</v>
      </c>
      <c r="F1" s="30" t="s">
        <v>73</v>
      </c>
      <c r="G1" s="32" t="s">
        <v>3</v>
      </c>
    </row>
    <row r="2" spans="1:7" x14ac:dyDescent="0.3">
      <c r="A2" s="168" t="s">
        <v>144</v>
      </c>
      <c r="B2" s="164" t="s">
        <v>136</v>
      </c>
      <c r="C2" s="10" t="s">
        <v>144</v>
      </c>
      <c r="D2" s="10">
        <v>17</v>
      </c>
      <c r="E2" s="164" t="s">
        <v>136</v>
      </c>
      <c r="F2" s="164">
        <f>SUM(D2:D6)</f>
        <v>32</v>
      </c>
      <c r="G2" s="99"/>
    </row>
    <row r="3" spans="1:7" x14ac:dyDescent="0.3">
      <c r="A3" s="169"/>
      <c r="B3" s="158"/>
      <c r="C3" s="4" t="s">
        <v>145</v>
      </c>
      <c r="D3" s="4">
        <v>1</v>
      </c>
      <c r="E3" s="158"/>
      <c r="F3" s="158"/>
      <c r="G3" s="100"/>
    </row>
    <row r="4" spans="1:7" x14ac:dyDescent="0.3">
      <c r="A4" s="169"/>
      <c r="B4" s="158"/>
      <c r="C4" s="4" t="s">
        <v>550</v>
      </c>
      <c r="D4" s="4">
        <v>10</v>
      </c>
      <c r="E4" s="158"/>
      <c r="F4" s="158"/>
      <c r="G4" s="100"/>
    </row>
    <row r="5" spans="1:7" x14ac:dyDescent="0.3">
      <c r="A5" s="169"/>
      <c r="B5" s="158"/>
      <c r="C5" s="4" t="s">
        <v>551</v>
      </c>
      <c r="D5" s="4">
        <v>1</v>
      </c>
      <c r="E5" s="158"/>
      <c r="F5" s="158"/>
      <c r="G5" s="100"/>
    </row>
    <row r="6" spans="1:7" ht="15" thickBot="1" x14ac:dyDescent="0.35">
      <c r="A6" s="185"/>
      <c r="B6" s="182"/>
      <c r="C6" s="61" t="s">
        <v>552</v>
      </c>
      <c r="D6" s="61">
        <v>3</v>
      </c>
      <c r="E6" s="182"/>
      <c r="F6" s="182"/>
      <c r="G6" s="106"/>
    </row>
    <row r="7" spans="1:7" x14ac:dyDescent="0.3">
      <c r="A7" s="168" t="s">
        <v>553</v>
      </c>
      <c r="B7" s="164" t="s">
        <v>554</v>
      </c>
      <c r="C7" s="10" t="s">
        <v>112</v>
      </c>
      <c r="D7" s="10">
        <v>8</v>
      </c>
      <c r="E7" s="164">
        <f>SUM(D7:D10)</f>
        <v>26</v>
      </c>
      <c r="F7" s="164">
        <f>SUM(E7:E11)</f>
        <v>32</v>
      </c>
      <c r="G7" s="99"/>
    </row>
    <row r="8" spans="1:7" x14ac:dyDescent="0.3">
      <c r="A8" s="169"/>
      <c r="B8" s="158"/>
      <c r="C8" s="4" t="s">
        <v>554</v>
      </c>
      <c r="D8" s="4">
        <v>3</v>
      </c>
      <c r="E8" s="158"/>
      <c r="F8" s="158"/>
      <c r="G8" s="100"/>
    </row>
    <row r="9" spans="1:7" x14ac:dyDescent="0.3">
      <c r="A9" s="169"/>
      <c r="B9" s="158"/>
      <c r="C9" s="4" t="s">
        <v>555</v>
      </c>
      <c r="D9" s="4">
        <v>13</v>
      </c>
      <c r="E9" s="158"/>
      <c r="F9" s="158"/>
      <c r="G9" s="100"/>
    </row>
    <row r="10" spans="1:7" x14ac:dyDescent="0.3">
      <c r="A10" s="169"/>
      <c r="B10" s="158"/>
      <c r="C10" s="4" t="s">
        <v>556</v>
      </c>
      <c r="D10" s="4">
        <v>2</v>
      </c>
      <c r="E10" s="158"/>
      <c r="F10" s="158"/>
      <c r="G10" s="100"/>
    </row>
    <row r="11" spans="1:7" ht="15" thickBot="1" x14ac:dyDescent="0.35">
      <c r="A11" s="185"/>
      <c r="B11" s="61" t="s">
        <v>557</v>
      </c>
      <c r="C11" s="61" t="s">
        <v>557</v>
      </c>
      <c r="D11" s="61">
        <v>6</v>
      </c>
      <c r="E11" s="61">
        <v>6</v>
      </c>
      <c r="F11" s="182"/>
      <c r="G11" s="106"/>
    </row>
    <row r="12" spans="1:7" x14ac:dyDescent="0.3">
      <c r="A12" s="168" t="s">
        <v>558</v>
      </c>
      <c r="B12" s="10" t="s">
        <v>559</v>
      </c>
      <c r="C12" s="10" t="s">
        <v>558</v>
      </c>
      <c r="D12" s="10">
        <v>37</v>
      </c>
      <c r="E12" s="10">
        <v>37</v>
      </c>
      <c r="F12" s="164">
        <v>38</v>
      </c>
      <c r="G12" s="99"/>
    </row>
    <row r="13" spans="1:7" ht="15" thickBot="1" x14ac:dyDescent="0.35">
      <c r="A13" s="185"/>
      <c r="B13" s="61" t="s">
        <v>560</v>
      </c>
      <c r="C13" s="61" t="s">
        <v>561</v>
      </c>
      <c r="D13" s="61">
        <v>1</v>
      </c>
      <c r="E13" s="61">
        <v>1</v>
      </c>
      <c r="F13" s="182"/>
      <c r="G13" s="106"/>
    </row>
    <row r="14" spans="1:7" ht="15" thickBot="1" x14ac:dyDescent="0.35">
      <c r="A14" s="116" t="s">
        <v>115</v>
      </c>
      <c r="B14" s="88" t="s">
        <v>136</v>
      </c>
      <c r="C14" s="88" t="s">
        <v>115</v>
      </c>
      <c r="D14" s="88">
        <v>100</v>
      </c>
      <c r="E14" s="88" t="s">
        <v>136</v>
      </c>
      <c r="F14" s="88">
        <v>100</v>
      </c>
      <c r="G14" s="117"/>
    </row>
    <row r="15" spans="1:7" x14ac:dyDescent="0.3">
      <c r="A15" s="168" t="s">
        <v>562</v>
      </c>
      <c r="B15" s="164" t="s">
        <v>136</v>
      </c>
      <c r="C15" s="10" t="s">
        <v>563</v>
      </c>
      <c r="D15" s="10">
        <v>1</v>
      </c>
      <c r="E15" s="164" t="s">
        <v>136</v>
      </c>
      <c r="F15" s="164">
        <f>SUM(D15:D18)</f>
        <v>23</v>
      </c>
      <c r="G15" s="99"/>
    </row>
    <row r="16" spans="1:7" x14ac:dyDescent="0.3">
      <c r="A16" s="169"/>
      <c r="B16" s="158"/>
      <c r="C16" s="4" t="s">
        <v>564</v>
      </c>
      <c r="D16" s="4">
        <v>18</v>
      </c>
      <c r="E16" s="158"/>
      <c r="F16" s="158"/>
      <c r="G16" s="100"/>
    </row>
    <row r="17" spans="1:7" x14ac:dyDescent="0.3">
      <c r="A17" s="169"/>
      <c r="B17" s="158"/>
      <c r="C17" s="4" t="s">
        <v>565</v>
      </c>
      <c r="D17" s="4">
        <v>3</v>
      </c>
      <c r="E17" s="158"/>
      <c r="F17" s="158"/>
      <c r="G17" s="100"/>
    </row>
    <row r="18" spans="1:7" ht="15" thickBot="1" x14ac:dyDescent="0.35">
      <c r="A18" s="185"/>
      <c r="B18" s="182"/>
      <c r="C18" s="61" t="s">
        <v>566</v>
      </c>
      <c r="D18" s="61">
        <v>1</v>
      </c>
      <c r="E18" s="182"/>
      <c r="F18" s="182"/>
      <c r="G18" s="106"/>
    </row>
    <row r="19" spans="1:7" x14ac:dyDescent="0.3">
      <c r="A19" s="168" t="s">
        <v>567</v>
      </c>
      <c r="B19" s="164" t="s">
        <v>136</v>
      </c>
      <c r="C19" s="10" t="s">
        <v>567</v>
      </c>
      <c r="D19" s="10">
        <v>6</v>
      </c>
      <c r="E19" s="164" t="s">
        <v>136</v>
      </c>
      <c r="F19" s="164">
        <v>7</v>
      </c>
      <c r="G19" s="99"/>
    </row>
    <row r="20" spans="1:7" ht="15" thickBot="1" x14ac:dyDescent="0.35">
      <c r="A20" s="185"/>
      <c r="B20" s="182"/>
      <c r="C20" s="61" t="s">
        <v>568</v>
      </c>
      <c r="D20" s="61">
        <v>1</v>
      </c>
      <c r="E20" s="182"/>
      <c r="F20" s="182"/>
      <c r="G20" s="106"/>
    </row>
    <row r="21" spans="1:7" x14ac:dyDescent="0.3">
      <c r="A21" s="168" t="s">
        <v>569</v>
      </c>
      <c r="B21" s="164" t="s">
        <v>136</v>
      </c>
      <c r="C21" s="10" t="s">
        <v>569</v>
      </c>
      <c r="D21" s="10">
        <v>3</v>
      </c>
      <c r="E21" s="164" t="s">
        <v>136</v>
      </c>
      <c r="F21" s="164">
        <v>24</v>
      </c>
      <c r="G21" s="99"/>
    </row>
    <row r="22" spans="1:7" x14ac:dyDescent="0.3">
      <c r="A22" s="169"/>
      <c r="B22" s="158"/>
      <c r="C22" s="4" t="s">
        <v>570</v>
      </c>
      <c r="D22" s="4">
        <v>19</v>
      </c>
      <c r="E22" s="158"/>
      <c r="F22" s="158"/>
      <c r="G22" s="100"/>
    </row>
    <row r="23" spans="1:7" x14ac:dyDescent="0.3">
      <c r="A23" s="185"/>
      <c r="B23" s="182"/>
      <c r="C23" s="61" t="s">
        <v>572</v>
      </c>
      <c r="D23" s="61">
        <v>1</v>
      </c>
      <c r="E23" s="182"/>
      <c r="F23" s="182"/>
      <c r="G23" s="106"/>
    </row>
    <row r="24" spans="1:7" ht="15" thickBot="1" x14ac:dyDescent="0.35">
      <c r="A24" s="185"/>
      <c r="B24" s="182"/>
      <c r="C24" s="61" t="s">
        <v>571</v>
      </c>
      <c r="D24" s="61">
        <v>1</v>
      </c>
      <c r="E24" s="182"/>
      <c r="F24" s="182"/>
      <c r="G24" s="106"/>
    </row>
    <row r="25" spans="1:7" x14ac:dyDescent="0.3">
      <c r="A25" s="168" t="s">
        <v>573</v>
      </c>
      <c r="B25" s="164" t="s">
        <v>136</v>
      </c>
      <c r="C25" s="10" t="s">
        <v>574</v>
      </c>
      <c r="D25" s="10">
        <v>2</v>
      </c>
      <c r="E25" s="164" t="s">
        <v>136</v>
      </c>
      <c r="F25" s="164">
        <f>SUM(D25:D33)</f>
        <v>19</v>
      </c>
      <c r="G25" s="99"/>
    </row>
    <row r="26" spans="1:7" x14ac:dyDescent="0.3">
      <c r="A26" s="169"/>
      <c r="B26" s="158"/>
      <c r="C26" s="4" t="s">
        <v>575</v>
      </c>
      <c r="D26" s="4">
        <v>3</v>
      </c>
      <c r="E26" s="158"/>
      <c r="F26" s="158"/>
      <c r="G26" s="100"/>
    </row>
    <row r="27" spans="1:7" x14ac:dyDescent="0.3">
      <c r="A27" s="169"/>
      <c r="B27" s="158"/>
      <c r="C27" s="4" t="s">
        <v>576</v>
      </c>
      <c r="D27" s="4">
        <v>4</v>
      </c>
      <c r="E27" s="158"/>
      <c r="F27" s="158"/>
      <c r="G27" s="100"/>
    </row>
    <row r="28" spans="1:7" x14ac:dyDescent="0.3">
      <c r="A28" s="169"/>
      <c r="B28" s="158"/>
      <c r="C28" s="4" t="s">
        <v>577</v>
      </c>
      <c r="D28" s="4">
        <v>4</v>
      </c>
      <c r="E28" s="158"/>
      <c r="F28" s="158"/>
      <c r="G28" s="100"/>
    </row>
    <row r="29" spans="1:7" x14ac:dyDescent="0.3">
      <c r="A29" s="169"/>
      <c r="B29" s="158"/>
      <c r="C29" s="4" t="s">
        <v>578</v>
      </c>
      <c r="D29" s="4">
        <v>2</v>
      </c>
      <c r="E29" s="158"/>
      <c r="F29" s="158"/>
      <c r="G29" s="100"/>
    </row>
    <row r="30" spans="1:7" x14ac:dyDescent="0.3">
      <c r="A30" s="169"/>
      <c r="B30" s="158"/>
      <c r="C30" s="4" t="s">
        <v>579</v>
      </c>
      <c r="D30" s="4">
        <v>1</v>
      </c>
      <c r="E30" s="158"/>
      <c r="F30" s="158"/>
      <c r="G30" s="100"/>
    </row>
    <row r="31" spans="1:7" x14ac:dyDescent="0.3">
      <c r="A31" s="169"/>
      <c r="B31" s="158"/>
      <c r="C31" s="4" t="s">
        <v>580</v>
      </c>
      <c r="D31" s="4">
        <v>1</v>
      </c>
      <c r="E31" s="158"/>
      <c r="F31" s="158"/>
      <c r="G31" s="100"/>
    </row>
    <row r="32" spans="1:7" x14ac:dyDescent="0.3">
      <c r="A32" s="169"/>
      <c r="B32" s="158"/>
      <c r="C32" s="4" t="s">
        <v>581</v>
      </c>
      <c r="D32" s="4">
        <v>1</v>
      </c>
      <c r="E32" s="158"/>
      <c r="F32" s="158"/>
      <c r="G32" s="100"/>
    </row>
    <row r="33" spans="1:7" ht="15" thickBot="1" x14ac:dyDescent="0.35">
      <c r="A33" s="185"/>
      <c r="B33" s="182"/>
      <c r="C33" s="61" t="s">
        <v>582</v>
      </c>
      <c r="D33" s="61">
        <v>1</v>
      </c>
      <c r="E33" s="182"/>
      <c r="F33" s="182"/>
      <c r="G33" s="106"/>
    </row>
    <row r="34" spans="1:7" x14ac:dyDescent="0.3">
      <c r="A34" s="168" t="s">
        <v>476</v>
      </c>
      <c r="B34" s="164" t="s">
        <v>136</v>
      </c>
      <c r="C34" s="10" t="s">
        <v>583</v>
      </c>
      <c r="D34" s="10">
        <v>1</v>
      </c>
      <c r="E34" s="164" t="s">
        <v>136</v>
      </c>
      <c r="F34" s="164">
        <v>2</v>
      </c>
      <c r="G34" s="99"/>
    </row>
    <row r="35" spans="1:7" ht="15" thickBot="1" x14ac:dyDescent="0.35">
      <c r="A35" s="185"/>
      <c r="B35" s="182"/>
      <c r="C35" s="61" t="s">
        <v>68</v>
      </c>
      <c r="D35" s="61">
        <v>1</v>
      </c>
      <c r="E35" s="182"/>
      <c r="F35" s="182"/>
      <c r="G35" s="106"/>
    </row>
    <row r="36" spans="1:7" x14ac:dyDescent="0.3">
      <c r="A36" s="168" t="s">
        <v>586</v>
      </c>
      <c r="B36" s="164" t="s">
        <v>136</v>
      </c>
      <c r="C36" s="10" t="s">
        <v>584</v>
      </c>
      <c r="D36" s="10">
        <v>1</v>
      </c>
      <c r="E36" s="164" t="s">
        <v>136</v>
      </c>
      <c r="F36" s="164">
        <v>6</v>
      </c>
      <c r="G36" s="99"/>
    </row>
    <row r="37" spans="1:7" ht="15" thickBot="1" x14ac:dyDescent="0.35">
      <c r="A37" s="170"/>
      <c r="B37" s="159"/>
      <c r="C37" s="8" t="s">
        <v>585</v>
      </c>
      <c r="D37" s="8">
        <v>5</v>
      </c>
      <c r="E37" s="159"/>
      <c r="F37" s="159"/>
      <c r="G37" s="101"/>
    </row>
    <row r="39" spans="1:7" x14ac:dyDescent="0.3">
      <c r="F39" s="1">
        <f>SUM(F2:F37)</f>
        <v>283</v>
      </c>
    </row>
    <row r="40" spans="1:7" x14ac:dyDescent="0.3">
      <c r="F40" s="1">
        <f>32/283</f>
        <v>0.11307420494699646</v>
      </c>
    </row>
  </sheetData>
  <mergeCells count="34">
    <mergeCell ref="A36:A37"/>
    <mergeCell ref="B36:B37"/>
    <mergeCell ref="E36:E37"/>
    <mergeCell ref="F36:F37"/>
    <mergeCell ref="A25:A33"/>
    <mergeCell ref="B25:B33"/>
    <mergeCell ref="E25:E33"/>
    <mergeCell ref="F25:F33"/>
    <mergeCell ref="A34:A35"/>
    <mergeCell ref="B34:B35"/>
    <mergeCell ref="E34:E35"/>
    <mergeCell ref="F34:F35"/>
    <mergeCell ref="E19:E20"/>
    <mergeCell ref="F19:F20"/>
    <mergeCell ref="B19:B20"/>
    <mergeCell ref="A19:A20"/>
    <mergeCell ref="A21:A24"/>
    <mergeCell ref="B21:B24"/>
    <mergeCell ref="E21:E24"/>
    <mergeCell ref="F21:F24"/>
    <mergeCell ref="A12:A13"/>
    <mergeCell ref="F12:F13"/>
    <mergeCell ref="A15:A18"/>
    <mergeCell ref="B15:B18"/>
    <mergeCell ref="E15:E18"/>
    <mergeCell ref="F15:F18"/>
    <mergeCell ref="A2:A6"/>
    <mergeCell ref="B2:B6"/>
    <mergeCell ref="E2:E6"/>
    <mergeCell ref="F2:F6"/>
    <mergeCell ref="A7:A11"/>
    <mergeCell ref="B7:B10"/>
    <mergeCell ref="E7:E10"/>
    <mergeCell ref="F7: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2AB60-E969-4D5C-899B-07404E55F53C}">
  <dimension ref="A1:E32"/>
  <sheetViews>
    <sheetView workbookViewId="0">
      <selection sqref="A1:E1"/>
    </sheetView>
  </sheetViews>
  <sheetFormatPr defaultRowHeight="14.4" x14ac:dyDescent="0.3"/>
  <cols>
    <col min="1" max="1" width="27.5546875" style="1" customWidth="1"/>
    <col min="2" max="2" width="35" style="1" customWidth="1"/>
    <col min="3" max="3" width="11.109375" style="1" bestFit="1" customWidth="1"/>
    <col min="4" max="4" width="16.5546875" style="1" bestFit="1" customWidth="1"/>
    <col min="5" max="5" width="89.33203125" style="1" customWidth="1"/>
  </cols>
  <sheetData>
    <row r="1" spans="1:5" ht="16.2" thickBot="1" x14ac:dyDescent="0.35">
      <c r="A1" s="26" t="s">
        <v>0</v>
      </c>
      <c r="B1" s="28" t="s">
        <v>1</v>
      </c>
      <c r="C1" s="28" t="s">
        <v>2</v>
      </c>
      <c r="D1" s="29" t="s">
        <v>592</v>
      </c>
      <c r="E1" s="32" t="s">
        <v>3</v>
      </c>
    </row>
    <row r="2" spans="1:5" ht="15" thickBot="1" x14ac:dyDescent="0.35">
      <c r="A2" s="113" t="s">
        <v>587</v>
      </c>
      <c r="B2" s="114" t="s">
        <v>587</v>
      </c>
      <c r="C2" s="114">
        <v>9</v>
      </c>
      <c r="D2" s="114">
        <v>9</v>
      </c>
      <c r="E2" s="115"/>
    </row>
    <row r="3" spans="1:5" x14ac:dyDescent="0.3">
      <c r="A3" s="193" t="s">
        <v>588</v>
      </c>
      <c r="B3" s="60" t="s">
        <v>589</v>
      </c>
      <c r="C3" s="60">
        <v>2</v>
      </c>
      <c r="D3" s="157">
        <f>SUM(C3:C5)</f>
        <v>5</v>
      </c>
      <c r="E3" s="102"/>
    </row>
    <row r="4" spans="1:5" x14ac:dyDescent="0.3">
      <c r="A4" s="169"/>
      <c r="B4" s="4" t="s">
        <v>590</v>
      </c>
      <c r="C4" s="4">
        <v>2</v>
      </c>
      <c r="D4" s="158"/>
      <c r="E4" s="100"/>
    </row>
    <row r="5" spans="1:5" ht="15" thickBot="1" x14ac:dyDescent="0.35">
      <c r="A5" s="185"/>
      <c r="B5" s="61" t="s">
        <v>591</v>
      </c>
      <c r="C5" s="61">
        <v>1</v>
      </c>
      <c r="D5" s="182"/>
      <c r="E5" s="106"/>
    </row>
    <row r="6" spans="1:5" x14ac:dyDescent="0.3">
      <c r="A6" s="168" t="s">
        <v>593</v>
      </c>
      <c r="B6" s="10" t="s">
        <v>594</v>
      </c>
      <c r="C6" s="10">
        <v>20</v>
      </c>
      <c r="D6" s="164">
        <f>SUM(C6:C7)</f>
        <v>21</v>
      </c>
      <c r="E6" s="99"/>
    </row>
    <row r="7" spans="1:5" ht="15" thickBot="1" x14ac:dyDescent="0.35">
      <c r="A7" s="185"/>
      <c r="B7" s="61" t="s">
        <v>593</v>
      </c>
      <c r="C7" s="61">
        <v>1</v>
      </c>
      <c r="D7" s="182"/>
      <c r="E7" s="106"/>
    </row>
    <row r="8" spans="1:5" ht="15" thickBot="1" x14ac:dyDescent="0.35">
      <c r="A8" s="116" t="s">
        <v>595</v>
      </c>
      <c r="B8" s="88" t="s">
        <v>595</v>
      </c>
      <c r="C8" s="88">
        <v>4</v>
      </c>
      <c r="D8" s="88">
        <v>4</v>
      </c>
      <c r="E8" s="117"/>
    </row>
    <row r="9" spans="1:5" x14ac:dyDescent="0.3">
      <c r="A9" s="168" t="s">
        <v>596</v>
      </c>
      <c r="B9" s="10" t="s">
        <v>597</v>
      </c>
      <c r="C9" s="10">
        <v>2</v>
      </c>
      <c r="D9" s="164">
        <f>SUM(C9:C15)</f>
        <v>19</v>
      </c>
      <c r="E9" s="99"/>
    </row>
    <row r="10" spans="1:5" x14ac:dyDescent="0.3">
      <c r="A10" s="169"/>
      <c r="B10" s="4" t="s">
        <v>596</v>
      </c>
      <c r="C10" s="4">
        <v>2</v>
      </c>
      <c r="D10" s="158"/>
      <c r="E10" s="100"/>
    </row>
    <row r="11" spans="1:5" x14ac:dyDescent="0.3">
      <c r="A11" s="169"/>
      <c r="B11" s="4" t="s">
        <v>598</v>
      </c>
      <c r="C11" s="4">
        <v>1</v>
      </c>
      <c r="D11" s="158"/>
      <c r="E11" s="100"/>
    </row>
    <row r="12" spans="1:5" x14ac:dyDescent="0.3">
      <c r="A12" s="169"/>
      <c r="B12" s="4" t="s">
        <v>613</v>
      </c>
      <c r="C12" s="4">
        <v>1</v>
      </c>
      <c r="D12" s="158"/>
      <c r="E12" s="100"/>
    </row>
    <row r="13" spans="1:5" x14ac:dyDescent="0.3">
      <c r="A13" s="169"/>
      <c r="B13" s="4" t="s">
        <v>614</v>
      </c>
      <c r="C13" s="4">
        <v>2</v>
      </c>
      <c r="D13" s="158"/>
      <c r="E13" s="100"/>
    </row>
    <row r="14" spans="1:5" x14ac:dyDescent="0.3">
      <c r="A14" s="169"/>
      <c r="B14" s="4" t="s">
        <v>599</v>
      </c>
      <c r="C14" s="4">
        <v>3</v>
      </c>
      <c r="D14" s="158"/>
      <c r="E14" s="100"/>
    </row>
    <row r="15" spans="1:5" ht="15" thickBot="1" x14ac:dyDescent="0.35">
      <c r="A15" s="185"/>
      <c r="B15" s="61" t="s">
        <v>600</v>
      </c>
      <c r="C15" s="61">
        <v>8</v>
      </c>
      <c r="D15" s="182"/>
      <c r="E15" s="106"/>
    </row>
    <row r="16" spans="1:5" x14ac:dyDescent="0.3">
      <c r="A16" s="168" t="s">
        <v>601</v>
      </c>
      <c r="B16" s="10" t="s">
        <v>602</v>
      </c>
      <c r="C16" s="10">
        <v>2</v>
      </c>
      <c r="D16" s="164">
        <f>SUM(C16:C20)</f>
        <v>18</v>
      </c>
      <c r="E16" s="99"/>
    </row>
    <row r="17" spans="1:5" x14ac:dyDescent="0.3">
      <c r="A17" s="169"/>
      <c r="B17" s="4" t="s">
        <v>603</v>
      </c>
      <c r="C17" s="4">
        <v>1</v>
      </c>
      <c r="D17" s="158"/>
      <c r="E17" s="100"/>
    </row>
    <row r="18" spans="1:5" x14ac:dyDescent="0.3">
      <c r="A18" s="169"/>
      <c r="B18" s="4" t="s">
        <v>604</v>
      </c>
      <c r="C18" s="4">
        <v>1</v>
      </c>
      <c r="D18" s="158"/>
      <c r="E18" s="100"/>
    </row>
    <row r="19" spans="1:5" x14ac:dyDescent="0.3">
      <c r="A19" s="169"/>
      <c r="B19" s="4" t="s">
        <v>605</v>
      </c>
      <c r="C19" s="4">
        <v>7</v>
      </c>
      <c r="D19" s="158"/>
      <c r="E19" s="100"/>
    </row>
    <row r="20" spans="1:5" ht="15" thickBot="1" x14ac:dyDescent="0.35">
      <c r="A20" s="185"/>
      <c r="B20" s="61" t="s">
        <v>606</v>
      </c>
      <c r="C20" s="61">
        <v>7</v>
      </c>
      <c r="D20" s="182"/>
      <c r="E20" s="106"/>
    </row>
    <row r="21" spans="1:5" x14ac:dyDescent="0.3">
      <c r="A21" s="168" t="s">
        <v>607</v>
      </c>
      <c r="B21" s="10" t="s">
        <v>608</v>
      </c>
      <c r="C21" s="10">
        <v>4</v>
      </c>
      <c r="D21" s="164">
        <f>SUM(C21:C24)</f>
        <v>50</v>
      </c>
      <c r="E21" s="99"/>
    </row>
    <row r="22" spans="1:5" x14ac:dyDescent="0.3">
      <c r="A22" s="169"/>
      <c r="B22" s="4" t="s">
        <v>609</v>
      </c>
      <c r="C22" s="4">
        <v>40</v>
      </c>
      <c r="D22" s="158"/>
      <c r="E22" s="100"/>
    </row>
    <row r="23" spans="1:5" x14ac:dyDescent="0.3">
      <c r="A23" s="185"/>
      <c r="B23" s="61" t="s">
        <v>620</v>
      </c>
      <c r="C23" s="61">
        <v>5</v>
      </c>
      <c r="D23" s="182"/>
      <c r="E23" s="106"/>
    </row>
    <row r="24" spans="1:5" ht="15" thickBot="1" x14ac:dyDescent="0.35">
      <c r="A24" s="185"/>
      <c r="B24" s="61" t="s">
        <v>610</v>
      </c>
      <c r="C24" s="61">
        <v>1</v>
      </c>
      <c r="D24" s="182"/>
      <c r="E24" s="106"/>
    </row>
    <row r="25" spans="1:5" ht="15" thickBot="1" x14ac:dyDescent="0.35">
      <c r="A25" s="116" t="s">
        <v>611</v>
      </c>
      <c r="B25" s="88" t="s">
        <v>611</v>
      </c>
      <c r="C25" s="88">
        <v>13</v>
      </c>
      <c r="D25" s="88">
        <v>13</v>
      </c>
      <c r="E25" s="117"/>
    </row>
    <row r="26" spans="1:5" ht="15" thickBot="1" x14ac:dyDescent="0.35">
      <c r="A26" s="116" t="s">
        <v>612</v>
      </c>
      <c r="B26" s="88" t="s">
        <v>612</v>
      </c>
      <c r="C26" s="88">
        <v>9</v>
      </c>
      <c r="D26" s="88">
        <v>9</v>
      </c>
      <c r="E26" s="117"/>
    </row>
    <row r="27" spans="1:5" ht="15" thickBot="1" x14ac:dyDescent="0.35">
      <c r="A27" s="116" t="s">
        <v>615</v>
      </c>
      <c r="B27" s="88" t="s">
        <v>615</v>
      </c>
      <c r="C27" s="88">
        <v>4</v>
      </c>
      <c r="D27" s="88">
        <v>4</v>
      </c>
      <c r="E27" s="117"/>
    </row>
    <row r="28" spans="1:5" ht="15" thickBot="1" x14ac:dyDescent="0.35">
      <c r="A28" s="116" t="s">
        <v>616</v>
      </c>
      <c r="B28" s="88" t="s">
        <v>616</v>
      </c>
      <c r="C28" s="88">
        <v>3</v>
      </c>
      <c r="D28" s="88">
        <v>3</v>
      </c>
      <c r="E28" s="117"/>
    </row>
    <row r="29" spans="1:5" x14ac:dyDescent="0.3">
      <c r="A29" s="168" t="s">
        <v>617</v>
      </c>
      <c r="B29" s="10" t="s">
        <v>618</v>
      </c>
      <c r="C29" s="10">
        <v>2</v>
      </c>
      <c r="D29" s="164">
        <f>SUM(C29:C31)</f>
        <v>10</v>
      </c>
      <c r="E29" s="99"/>
    </row>
    <row r="30" spans="1:5" x14ac:dyDescent="0.3">
      <c r="A30" s="169"/>
      <c r="B30" s="4" t="s">
        <v>585</v>
      </c>
      <c r="C30" s="4">
        <v>6</v>
      </c>
      <c r="D30" s="158"/>
      <c r="E30" s="100"/>
    </row>
    <row r="31" spans="1:5" ht="15" thickBot="1" x14ac:dyDescent="0.35">
      <c r="A31" s="185"/>
      <c r="B31" s="61" t="s">
        <v>619</v>
      </c>
      <c r="C31" s="61">
        <v>2</v>
      </c>
      <c r="D31" s="182"/>
      <c r="E31" s="106"/>
    </row>
    <row r="32" spans="1:5" ht="15" thickBot="1" x14ac:dyDescent="0.35">
      <c r="A32" s="113" t="s">
        <v>298</v>
      </c>
      <c r="B32" s="114" t="s">
        <v>298</v>
      </c>
      <c r="C32" s="114">
        <v>7</v>
      </c>
      <c r="D32" s="114">
        <v>7</v>
      </c>
      <c r="E32" s="115"/>
    </row>
  </sheetData>
  <mergeCells count="12">
    <mergeCell ref="A3:A5"/>
    <mergeCell ref="D3:D5"/>
    <mergeCell ref="D6:D7"/>
    <mergeCell ref="A6:A7"/>
    <mergeCell ref="A9:A15"/>
    <mergeCell ref="D9:D15"/>
    <mergeCell ref="A16:A20"/>
    <mergeCell ref="D16:D20"/>
    <mergeCell ref="A21:A24"/>
    <mergeCell ref="D21:D24"/>
    <mergeCell ref="A29:A31"/>
    <mergeCell ref="D29:D3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8621-BD9F-4408-9A63-EEFC014353B9}">
  <dimension ref="A1:E51"/>
  <sheetViews>
    <sheetView workbookViewId="0">
      <selection activeCell="D52" sqref="D52"/>
    </sheetView>
  </sheetViews>
  <sheetFormatPr defaultRowHeight="14.4" x14ac:dyDescent="0.3"/>
  <cols>
    <col min="1" max="1" width="34.109375" customWidth="1"/>
    <col min="2" max="2" width="39.5546875" customWidth="1"/>
    <col min="3" max="3" width="11.109375" bestFit="1" customWidth="1"/>
    <col min="4" max="4" width="15" customWidth="1"/>
    <col min="5" max="5" width="98.88671875" customWidth="1"/>
  </cols>
  <sheetData>
    <row r="1" spans="1:5" ht="31.8" thickBot="1" x14ac:dyDescent="0.35">
      <c r="A1" s="26" t="s">
        <v>0</v>
      </c>
      <c r="B1" s="28" t="s">
        <v>1</v>
      </c>
      <c r="C1" s="28" t="s">
        <v>2</v>
      </c>
      <c r="D1" s="28" t="s">
        <v>592</v>
      </c>
      <c r="E1" s="32" t="s">
        <v>3</v>
      </c>
    </row>
    <row r="2" spans="1:5" x14ac:dyDescent="0.3">
      <c r="A2" s="198" t="s">
        <v>737</v>
      </c>
      <c r="B2" s="10" t="s">
        <v>738</v>
      </c>
      <c r="C2" s="10">
        <v>29</v>
      </c>
      <c r="D2" s="161">
        <f>SUM(C2:C6)</f>
        <v>39</v>
      </c>
      <c r="E2" s="137"/>
    </row>
    <row r="3" spans="1:5" x14ac:dyDescent="0.3">
      <c r="A3" s="194"/>
      <c r="B3" s="4" t="s">
        <v>739</v>
      </c>
      <c r="C3" s="4">
        <v>4</v>
      </c>
      <c r="D3" s="162"/>
      <c r="E3" s="138"/>
    </row>
    <row r="4" spans="1:5" x14ac:dyDescent="0.3">
      <c r="A4" s="194"/>
      <c r="B4" s="4" t="s">
        <v>740</v>
      </c>
      <c r="C4" s="4">
        <v>3</v>
      </c>
      <c r="D4" s="162"/>
      <c r="E4" s="138"/>
    </row>
    <row r="5" spans="1:5" x14ac:dyDescent="0.3">
      <c r="A5" s="194"/>
      <c r="B5" s="4" t="s">
        <v>741</v>
      </c>
      <c r="C5" s="4">
        <v>2</v>
      </c>
      <c r="D5" s="162"/>
      <c r="E5" s="138"/>
    </row>
    <row r="6" spans="1:5" ht="15" thickBot="1" x14ac:dyDescent="0.35">
      <c r="A6" s="199"/>
      <c r="B6" s="61" t="s">
        <v>742</v>
      </c>
      <c r="C6" s="61">
        <v>1</v>
      </c>
      <c r="D6" s="163"/>
      <c r="E6" s="140"/>
    </row>
    <row r="7" spans="1:5" x14ac:dyDescent="0.3">
      <c r="A7" s="198" t="s">
        <v>743</v>
      </c>
      <c r="B7" s="10" t="s">
        <v>744</v>
      </c>
      <c r="C7" s="10">
        <v>2</v>
      </c>
      <c r="D7" s="161">
        <f>SUM(C7:C19)</f>
        <v>53</v>
      </c>
      <c r="E7" s="137"/>
    </row>
    <row r="8" spans="1:5" x14ac:dyDescent="0.3">
      <c r="A8" s="194"/>
      <c r="B8" s="4" t="s">
        <v>743</v>
      </c>
      <c r="C8" s="4">
        <v>21</v>
      </c>
      <c r="D8" s="162"/>
      <c r="E8" s="138"/>
    </row>
    <row r="9" spans="1:5" x14ac:dyDescent="0.3">
      <c r="A9" s="194"/>
      <c r="B9" s="4" t="s">
        <v>745</v>
      </c>
      <c r="C9" s="4">
        <v>3</v>
      </c>
      <c r="D9" s="162"/>
      <c r="E9" s="138"/>
    </row>
    <row r="10" spans="1:5" x14ac:dyDescent="0.3">
      <c r="A10" s="194"/>
      <c r="B10" s="4" t="s">
        <v>746</v>
      </c>
      <c r="C10" s="4">
        <v>6</v>
      </c>
      <c r="D10" s="162"/>
      <c r="E10" s="138"/>
    </row>
    <row r="11" spans="1:5" x14ac:dyDescent="0.3">
      <c r="A11" s="194"/>
      <c r="B11" s="4" t="s">
        <v>747</v>
      </c>
      <c r="C11" s="4">
        <v>3</v>
      </c>
      <c r="D11" s="162"/>
      <c r="E11" s="138"/>
    </row>
    <row r="12" spans="1:5" x14ac:dyDescent="0.3">
      <c r="A12" s="194"/>
      <c r="B12" s="4" t="s">
        <v>748</v>
      </c>
      <c r="C12" s="4">
        <v>2</v>
      </c>
      <c r="D12" s="162"/>
      <c r="E12" s="138"/>
    </row>
    <row r="13" spans="1:5" x14ac:dyDescent="0.3">
      <c r="A13" s="194"/>
      <c r="B13" s="4" t="s">
        <v>749</v>
      </c>
      <c r="C13" s="4">
        <v>1</v>
      </c>
      <c r="D13" s="162"/>
      <c r="E13" s="138"/>
    </row>
    <row r="14" spans="1:5" x14ac:dyDescent="0.3">
      <c r="A14" s="194"/>
      <c r="B14" s="4" t="s">
        <v>750</v>
      </c>
      <c r="C14" s="4">
        <v>4</v>
      </c>
      <c r="D14" s="162"/>
      <c r="E14" s="138"/>
    </row>
    <row r="15" spans="1:5" x14ac:dyDescent="0.3">
      <c r="A15" s="194"/>
      <c r="B15" s="4" t="s">
        <v>751</v>
      </c>
      <c r="C15" s="4">
        <v>1</v>
      </c>
      <c r="D15" s="162"/>
      <c r="E15" s="138"/>
    </row>
    <row r="16" spans="1:5" x14ac:dyDescent="0.3">
      <c r="A16" s="194"/>
      <c r="B16" s="4" t="s">
        <v>752</v>
      </c>
      <c r="C16" s="4">
        <v>5</v>
      </c>
      <c r="D16" s="162"/>
      <c r="E16" s="138"/>
    </row>
    <row r="17" spans="1:5" x14ac:dyDescent="0.3">
      <c r="A17" s="194"/>
      <c r="B17" s="4" t="s">
        <v>753</v>
      </c>
      <c r="C17" s="4">
        <v>1</v>
      </c>
      <c r="D17" s="162"/>
      <c r="E17" s="138"/>
    </row>
    <row r="18" spans="1:5" x14ac:dyDescent="0.3">
      <c r="A18" s="194"/>
      <c r="B18" s="4" t="s">
        <v>754</v>
      </c>
      <c r="C18" s="4">
        <v>3</v>
      </c>
      <c r="D18" s="162"/>
      <c r="E18" s="138"/>
    </row>
    <row r="19" spans="1:5" ht="15" thickBot="1" x14ac:dyDescent="0.35">
      <c r="A19" s="199"/>
      <c r="B19" s="8" t="s">
        <v>755</v>
      </c>
      <c r="C19" s="8">
        <v>1</v>
      </c>
      <c r="D19" s="163"/>
      <c r="E19" s="139"/>
    </row>
    <row r="20" spans="1:5" x14ac:dyDescent="0.3">
      <c r="A20" s="198" t="s">
        <v>756</v>
      </c>
      <c r="B20" s="10" t="s">
        <v>757</v>
      </c>
      <c r="C20" s="10">
        <v>1</v>
      </c>
      <c r="D20" s="161">
        <f>SUM(C20:C25)</f>
        <v>8</v>
      </c>
      <c r="E20" s="137"/>
    </row>
    <row r="21" spans="1:5" x14ac:dyDescent="0.3">
      <c r="A21" s="194"/>
      <c r="B21" s="4" t="s">
        <v>758</v>
      </c>
      <c r="C21" s="4">
        <v>1</v>
      </c>
      <c r="D21" s="162"/>
      <c r="E21" s="138"/>
    </row>
    <row r="22" spans="1:5" x14ac:dyDescent="0.3">
      <c r="A22" s="194"/>
      <c r="B22" s="4" t="s">
        <v>759</v>
      </c>
      <c r="C22" s="4">
        <v>3</v>
      </c>
      <c r="D22" s="162"/>
      <c r="E22" s="138"/>
    </row>
    <row r="23" spans="1:5" x14ac:dyDescent="0.3">
      <c r="A23" s="194"/>
      <c r="B23" s="4" t="s">
        <v>760</v>
      </c>
      <c r="C23" s="4">
        <v>1</v>
      </c>
      <c r="D23" s="162"/>
      <c r="E23" s="138"/>
    </row>
    <row r="24" spans="1:5" x14ac:dyDescent="0.3">
      <c r="A24" s="194"/>
      <c r="B24" s="4" t="s">
        <v>756</v>
      </c>
      <c r="C24" s="4">
        <v>1</v>
      </c>
      <c r="D24" s="162"/>
      <c r="E24" s="138"/>
    </row>
    <row r="25" spans="1:5" ht="15" thickBot="1" x14ac:dyDescent="0.35">
      <c r="A25" s="199"/>
      <c r="B25" s="8" t="s">
        <v>761</v>
      </c>
      <c r="C25" s="8">
        <v>1</v>
      </c>
      <c r="D25" s="163"/>
      <c r="E25" s="139"/>
    </row>
    <row r="26" spans="1:5" x14ac:dyDescent="0.3">
      <c r="A26" s="198" t="s">
        <v>608</v>
      </c>
      <c r="B26" s="10" t="s">
        <v>762</v>
      </c>
      <c r="C26" s="10">
        <v>1</v>
      </c>
      <c r="D26" s="161">
        <f>SUM(C26:C30)</f>
        <v>19</v>
      </c>
      <c r="E26" s="137"/>
    </row>
    <row r="27" spans="1:5" x14ac:dyDescent="0.3">
      <c r="A27" s="194"/>
      <c r="B27" s="4" t="s">
        <v>763</v>
      </c>
      <c r="C27" s="4">
        <v>1</v>
      </c>
      <c r="D27" s="162"/>
      <c r="E27" s="138"/>
    </row>
    <row r="28" spans="1:5" x14ac:dyDescent="0.3">
      <c r="A28" s="194"/>
      <c r="B28" s="4" t="s">
        <v>764</v>
      </c>
      <c r="C28" s="4">
        <v>2</v>
      </c>
      <c r="D28" s="162"/>
      <c r="E28" s="138"/>
    </row>
    <row r="29" spans="1:5" x14ac:dyDescent="0.3">
      <c r="A29" s="194"/>
      <c r="B29" s="4" t="s">
        <v>608</v>
      </c>
      <c r="C29" s="4">
        <v>13</v>
      </c>
      <c r="D29" s="162"/>
      <c r="E29" s="138"/>
    </row>
    <row r="30" spans="1:5" ht="15" thickBot="1" x14ac:dyDescent="0.35">
      <c r="A30" s="199"/>
      <c r="B30" s="8" t="s">
        <v>765</v>
      </c>
      <c r="C30" s="8">
        <v>2</v>
      </c>
      <c r="D30" s="163"/>
      <c r="E30" s="139"/>
    </row>
    <row r="31" spans="1:5" x14ac:dyDescent="0.3">
      <c r="A31" s="198" t="s">
        <v>39</v>
      </c>
      <c r="B31" s="10" t="s">
        <v>766</v>
      </c>
      <c r="C31" s="10">
        <v>1</v>
      </c>
      <c r="D31" s="161">
        <f>SUM(C31:C32)</f>
        <v>2</v>
      </c>
      <c r="E31" s="137"/>
    </row>
    <row r="32" spans="1:5" ht="15" thickBot="1" x14ac:dyDescent="0.35">
      <c r="A32" s="199"/>
      <c r="B32" s="8" t="s">
        <v>767</v>
      </c>
      <c r="C32" s="8">
        <v>1</v>
      </c>
      <c r="D32" s="163"/>
      <c r="E32" s="139"/>
    </row>
    <row r="33" spans="1:5" x14ac:dyDescent="0.3">
      <c r="A33" s="198" t="s">
        <v>771</v>
      </c>
      <c r="B33" s="10" t="s">
        <v>768</v>
      </c>
      <c r="C33" s="10">
        <v>3</v>
      </c>
      <c r="D33" s="161">
        <f>SUM(C33:C35)</f>
        <v>8</v>
      </c>
      <c r="E33" s="137"/>
    </row>
    <row r="34" spans="1:5" x14ac:dyDescent="0.3">
      <c r="A34" s="194"/>
      <c r="B34" s="4" t="s">
        <v>769</v>
      </c>
      <c r="C34" s="4">
        <v>1</v>
      </c>
      <c r="D34" s="162"/>
      <c r="E34" s="138"/>
    </row>
    <row r="35" spans="1:5" ht="15" thickBot="1" x14ac:dyDescent="0.35">
      <c r="A35" s="199"/>
      <c r="B35" s="8" t="s">
        <v>770</v>
      </c>
      <c r="C35" s="8">
        <v>4</v>
      </c>
      <c r="D35" s="163"/>
      <c r="E35" s="139"/>
    </row>
    <row r="36" spans="1:5" x14ac:dyDescent="0.3">
      <c r="A36" s="198" t="s">
        <v>772</v>
      </c>
      <c r="B36" s="10" t="s">
        <v>773</v>
      </c>
      <c r="C36" s="10">
        <v>1</v>
      </c>
      <c r="D36" s="161">
        <f>SUM(C36:C44)</f>
        <v>32</v>
      </c>
      <c r="E36" s="137"/>
    </row>
    <row r="37" spans="1:5" x14ac:dyDescent="0.3">
      <c r="A37" s="194"/>
      <c r="B37" s="4" t="s">
        <v>774</v>
      </c>
      <c r="C37" s="4">
        <v>2</v>
      </c>
      <c r="D37" s="162"/>
      <c r="E37" s="138"/>
    </row>
    <row r="38" spans="1:5" x14ac:dyDescent="0.3">
      <c r="A38" s="194"/>
      <c r="B38" s="4" t="s">
        <v>775</v>
      </c>
      <c r="C38" s="4">
        <v>2</v>
      </c>
      <c r="D38" s="162"/>
      <c r="E38" s="138"/>
    </row>
    <row r="39" spans="1:5" x14ac:dyDescent="0.3">
      <c r="A39" s="194"/>
      <c r="B39" s="4" t="s">
        <v>776</v>
      </c>
      <c r="C39" s="4">
        <v>6</v>
      </c>
      <c r="D39" s="162"/>
      <c r="E39" s="138"/>
    </row>
    <row r="40" spans="1:5" x14ac:dyDescent="0.3">
      <c r="A40" s="194"/>
      <c r="B40" s="4" t="s">
        <v>777</v>
      </c>
      <c r="C40" s="4">
        <v>1</v>
      </c>
      <c r="D40" s="162"/>
      <c r="E40" s="138"/>
    </row>
    <row r="41" spans="1:5" x14ac:dyDescent="0.3">
      <c r="A41" s="194"/>
      <c r="B41" s="4" t="s">
        <v>778</v>
      </c>
      <c r="C41" s="4">
        <v>2</v>
      </c>
      <c r="D41" s="162"/>
      <c r="E41" s="138"/>
    </row>
    <row r="42" spans="1:5" x14ac:dyDescent="0.3">
      <c r="A42" s="194"/>
      <c r="B42" s="4" t="s">
        <v>779</v>
      </c>
      <c r="C42" s="4">
        <v>15</v>
      </c>
      <c r="D42" s="162"/>
      <c r="E42" s="138"/>
    </row>
    <row r="43" spans="1:5" x14ac:dyDescent="0.3">
      <c r="A43" s="194"/>
      <c r="B43" s="4" t="s">
        <v>780</v>
      </c>
      <c r="C43" s="4">
        <v>1</v>
      </c>
      <c r="D43" s="162"/>
      <c r="E43" s="138"/>
    </row>
    <row r="44" spans="1:5" ht="15" thickBot="1" x14ac:dyDescent="0.35">
      <c r="A44" s="199"/>
      <c r="B44" s="8" t="s">
        <v>781</v>
      </c>
      <c r="C44" s="8">
        <v>2</v>
      </c>
      <c r="D44" s="163"/>
      <c r="E44" s="139"/>
    </row>
    <row r="45" spans="1:5" x14ac:dyDescent="0.3">
      <c r="A45" s="198" t="s">
        <v>476</v>
      </c>
      <c r="B45" s="10" t="s">
        <v>782</v>
      </c>
      <c r="C45" s="10">
        <v>2</v>
      </c>
      <c r="D45" s="161">
        <f>SUM(C45:C46)</f>
        <v>3</v>
      </c>
      <c r="E45" s="137"/>
    </row>
    <row r="46" spans="1:5" ht="15" thickBot="1" x14ac:dyDescent="0.35">
      <c r="A46" s="199"/>
      <c r="B46" s="8" t="s">
        <v>783</v>
      </c>
      <c r="C46" s="8">
        <v>1</v>
      </c>
      <c r="D46" s="163"/>
      <c r="E46" s="139"/>
    </row>
    <row r="47" spans="1:5" x14ac:dyDescent="0.3">
      <c r="A47" s="198" t="s">
        <v>784</v>
      </c>
      <c r="B47" s="10" t="s">
        <v>298</v>
      </c>
      <c r="C47" s="10">
        <v>10</v>
      </c>
      <c r="D47" s="161">
        <f>SUM(C47:C48)</f>
        <v>15</v>
      </c>
      <c r="E47" s="137"/>
    </row>
    <row r="48" spans="1:5" ht="15" thickBot="1" x14ac:dyDescent="0.35">
      <c r="A48" s="199"/>
      <c r="B48" s="8" t="s">
        <v>585</v>
      </c>
      <c r="C48" s="8">
        <v>5</v>
      </c>
      <c r="D48" s="163"/>
      <c r="E48" s="139"/>
    </row>
    <row r="49" spans="1:5" x14ac:dyDescent="0.3">
      <c r="A49" s="198" t="s">
        <v>785</v>
      </c>
      <c r="B49" s="161" t="s">
        <v>785</v>
      </c>
      <c r="C49" s="161">
        <v>6</v>
      </c>
      <c r="D49" s="161">
        <v>6</v>
      </c>
      <c r="E49" s="137"/>
    </row>
    <row r="50" spans="1:5" x14ac:dyDescent="0.3">
      <c r="A50" s="194"/>
      <c r="B50" s="162"/>
      <c r="C50" s="162"/>
      <c r="D50" s="162"/>
      <c r="E50" s="138"/>
    </row>
    <row r="51" spans="1:5" ht="15" thickBot="1" x14ac:dyDescent="0.35">
      <c r="A51" s="199"/>
      <c r="B51" s="163"/>
      <c r="C51" s="163"/>
      <c r="D51" s="163"/>
      <c r="E51" s="139"/>
    </row>
  </sheetData>
  <mergeCells count="22">
    <mergeCell ref="C49:C51"/>
    <mergeCell ref="A2:A6"/>
    <mergeCell ref="A7:A19"/>
    <mergeCell ref="A20:A25"/>
    <mergeCell ref="A26:A30"/>
    <mergeCell ref="A31:A32"/>
    <mergeCell ref="A33:A35"/>
    <mergeCell ref="A36:A44"/>
    <mergeCell ref="A45:A46"/>
    <mergeCell ref="A47:A48"/>
    <mergeCell ref="A49:A51"/>
    <mergeCell ref="B49:B51"/>
    <mergeCell ref="D20:D25"/>
    <mergeCell ref="D7:D19"/>
    <mergeCell ref="D2:D6"/>
    <mergeCell ref="D45:D46"/>
    <mergeCell ref="D49:D51"/>
    <mergeCell ref="D47:D48"/>
    <mergeCell ref="D36:D44"/>
    <mergeCell ref="D33:D35"/>
    <mergeCell ref="D31:D32"/>
    <mergeCell ref="D26: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D9E11-EFAF-41A7-826B-DDC02F435860}">
  <dimension ref="A1:G96"/>
  <sheetViews>
    <sheetView topLeftCell="A40" zoomScale="110" zoomScaleNormal="110" workbookViewId="0">
      <selection activeCell="B93" sqref="B93:B96"/>
    </sheetView>
  </sheetViews>
  <sheetFormatPr defaultRowHeight="14.4" x14ac:dyDescent="0.3"/>
  <cols>
    <col min="1" max="1" width="21.5546875" style="3" customWidth="1"/>
    <col min="2" max="2" width="40.88671875" style="3" customWidth="1"/>
    <col min="3" max="3" width="34.6640625" style="3" bestFit="1" customWidth="1"/>
    <col min="4" max="4" width="12.88671875" style="3" customWidth="1"/>
    <col min="5" max="5" width="12.109375" style="3" bestFit="1" customWidth="1"/>
    <col min="6" max="6" width="12.5546875" style="3" customWidth="1"/>
    <col min="7" max="7" width="84.5546875" style="3" customWidth="1"/>
  </cols>
  <sheetData>
    <row r="1" spans="1:7" ht="31.8" thickBot="1" x14ac:dyDescent="0.35">
      <c r="A1" s="14" t="s">
        <v>0</v>
      </c>
      <c r="B1" s="63" t="s">
        <v>71</v>
      </c>
      <c r="C1" s="63" t="s">
        <v>1</v>
      </c>
      <c r="D1" s="63" t="s">
        <v>2</v>
      </c>
      <c r="E1" s="63" t="s">
        <v>72</v>
      </c>
      <c r="F1" s="63" t="s">
        <v>73</v>
      </c>
      <c r="G1" s="16" t="s">
        <v>3</v>
      </c>
    </row>
    <row r="2" spans="1:7" x14ac:dyDescent="0.3">
      <c r="A2" s="141" t="s">
        <v>144</v>
      </c>
      <c r="B2" s="144" t="s">
        <v>136</v>
      </c>
      <c r="C2" s="12" t="s">
        <v>638</v>
      </c>
      <c r="D2" s="12">
        <v>5</v>
      </c>
      <c r="E2" s="144" t="s">
        <v>136</v>
      </c>
      <c r="F2" s="144">
        <v>7</v>
      </c>
      <c r="G2" s="53"/>
    </row>
    <row r="3" spans="1:7" ht="33" customHeight="1" thickBot="1" x14ac:dyDescent="0.35">
      <c r="A3" s="147"/>
      <c r="B3" s="148"/>
      <c r="C3" s="13" t="s">
        <v>621</v>
      </c>
      <c r="D3" s="13">
        <v>2</v>
      </c>
      <c r="E3" s="148"/>
      <c r="F3" s="148"/>
      <c r="G3" s="51"/>
    </row>
    <row r="4" spans="1:7" ht="30" customHeight="1" x14ac:dyDescent="0.3">
      <c r="A4" s="141" t="s">
        <v>622</v>
      </c>
      <c r="B4" s="144" t="s">
        <v>623</v>
      </c>
      <c r="C4" s="12" t="s">
        <v>642</v>
      </c>
      <c r="D4" s="12">
        <v>2</v>
      </c>
      <c r="E4" s="144">
        <v>4</v>
      </c>
      <c r="F4" s="144">
        <f>SUM(E4:E8)</f>
        <v>13</v>
      </c>
      <c r="G4" s="53"/>
    </row>
    <row r="5" spans="1:7" ht="15" thickBot="1" x14ac:dyDescent="0.35">
      <c r="A5" s="149"/>
      <c r="B5" s="151"/>
      <c r="C5" s="44" t="s">
        <v>624</v>
      </c>
      <c r="D5" s="44">
        <v>2</v>
      </c>
      <c r="E5" s="150"/>
      <c r="F5" s="150"/>
      <c r="G5" s="46"/>
    </row>
    <row r="6" spans="1:7" ht="15" thickTop="1" x14ac:dyDescent="0.3">
      <c r="A6" s="149"/>
      <c r="B6" s="152" t="s">
        <v>625</v>
      </c>
      <c r="C6" s="42" t="s">
        <v>626</v>
      </c>
      <c r="D6" s="42">
        <v>2</v>
      </c>
      <c r="E6" s="150">
        <v>6</v>
      </c>
      <c r="F6" s="150"/>
      <c r="G6" s="46"/>
    </row>
    <row r="7" spans="1:7" ht="36" customHeight="1" thickBot="1" x14ac:dyDescent="0.35">
      <c r="A7" s="149"/>
      <c r="B7" s="151"/>
      <c r="C7" s="44" t="s">
        <v>627</v>
      </c>
      <c r="D7" s="44">
        <v>4</v>
      </c>
      <c r="E7" s="150"/>
      <c r="F7" s="150"/>
      <c r="G7" s="46"/>
    </row>
    <row r="8" spans="1:7" ht="15.6" thickTop="1" thickBot="1" x14ac:dyDescent="0.35">
      <c r="A8" s="147"/>
      <c r="B8" s="62" t="s">
        <v>628</v>
      </c>
      <c r="C8" s="62" t="s">
        <v>629</v>
      </c>
      <c r="D8" s="62">
        <v>3</v>
      </c>
      <c r="E8" s="13">
        <v>3</v>
      </c>
      <c r="F8" s="148"/>
      <c r="G8" s="51"/>
    </row>
    <row r="9" spans="1:7" x14ac:dyDescent="0.3">
      <c r="A9" s="141" t="s">
        <v>630</v>
      </c>
      <c r="B9" s="144" t="s">
        <v>631</v>
      </c>
      <c r="C9" s="12" t="s">
        <v>632</v>
      </c>
      <c r="D9" s="12">
        <v>1</v>
      </c>
      <c r="E9" s="144">
        <f>SUM(D9:D10)</f>
        <v>2</v>
      </c>
      <c r="F9" s="144">
        <f>SUM(E9:E20)</f>
        <v>32</v>
      </c>
      <c r="G9" s="53"/>
    </row>
    <row r="10" spans="1:7" ht="15" thickBot="1" x14ac:dyDescent="0.35">
      <c r="A10" s="149"/>
      <c r="B10" s="151"/>
      <c r="C10" s="44" t="s">
        <v>633</v>
      </c>
      <c r="D10" s="44">
        <v>1</v>
      </c>
      <c r="E10" s="151"/>
      <c r="F10" s="150"/>
      <c r="G10" s="46"/>
    </row>
    <row r="11" spans="1:7" ht="15" thickTop="1" x14ac:dyDescent="0.3">
      <c r="A11" s="149"/>
      <c r="B11" s="152" t="s">
        <v>644</v>
      </c>
      <c r="C11" s="42" t="s">
        <v>197</v>
      </c>
      <c r="D11" s="42">
        <v>6</v>
      </c>
      <c r="E11" s="152">
        <f>SUM(D11:D14)</f>
        <v>11</v>
      </c>
      <c r="F11" s="150"/>
      <c r="G11" s="46"/>
    </row>
    <row r="12" spans="1:7" x14ac:dyDescent="0.3">
      <c r="A12" s="149"/>
      <c r="B12" s="150"/>
      <c r="C12" s="6" t="s">
        <v>637</v>
      </c>
      <c r="D12" s="6">
        <v>1</v>
      </c>
      <c r="E12" s="150"/>
      <c r="F12" s="150"/>
      <c r="G12" s="46"/>
    </row>
    <row r="13" spans="1:7" x14ac:dyDescent="0.3">
      <c r="A13" s="149"/>
      <c r="B13" s="150"/>
      <c r="C13" s="6" t="s">
        <v>196</v>
      </c>
      <c r="D13" s="6">
        <v>2</v>
      </c>
      <c r="E13" s="150"/>
      <c r="F13" s="150"/>
      <c r="G13" s="46"/>
    </row>
    <row r="14" spans="1:7" ht="15" thickBot="1" x14ac:dyDescent="0.35">
      <c r="A14" s="149"/>
      <c r="B14" s="151"/>
      <c r="C14" s="44" t="s">
        <v>634</v>
      </c>
      <c r="D14" s="44">
        <v>2</v>
      </c>
      <c r="E14" s="151"/>
      <c r="F14" s="150"/>
      <c r="G14" s="46"/>
    </row>
    <row r="15" spans="1:7" ht="15" thickTop="1" x14ac:dyDescent="0.3">
      <c r="A15" s="149"/>
      <c r="B15" s="152" t="s">
        <v>635</v>
      </c>
      <c r="C15" s="42" t="s">
        <v>195</v>
      </c>
      <c r="D15" s="42">
        <v>2</v>
      </c>
      <c r="E15" s="152">
        <f>SUM(D15:D18)</f>
        <v>13</v>
      </c>
      <c r="F15" s="150"/>
      <c r="G15" s="46"/>
    </row>
    <row r="16" spans="1:7" x14ac:dyDescent="0.3">
      <c r="A16" s="149"/>
      <c r="B16" s="150"/>
      <c r="C16" s="6" t="s">
        <v>636</v>
      </c>
      <c r="D16" s="6">
        <v>1</v>
      </c>
      <c r="E16" s="150"/>
      <c r="F16" s="150"/>
      <c r="G16" s="46"/>
    </row>
    <row r="17" spans="1:7" x14ac:dyDescent="0.3">
      <c r="A17" s="149"/>
      <c r="B17" s="150"/>
      <c r="C17" s="6" t="s">
        <v>643</v>
      </c>
      <c r="D17" s="6">
        <v>6</v>
      </c>
      <c r="E17" s="150"/>
      <c r="F17" s="150"/>
      <c r="G17" s="46"/>
    </row>
    <row r="18" spans="1:7" ht="15" thickBot="1" x14ac:dyDescent="0.35">
      <c r="A18" s="149"/>
      <c r="B18" s="151"/>
      <c r="C18" s="44" t="s">
        <v>194</v>
      </c>
      <c r="D18" s="44">
        <v>4</v>
      </c>
      <c r="E18" s="151"/>
      <c r="F18" s="150"/>
      <c r="G18" s="46"/>
    </row>
    <row r="19" spans="1:7" ht="15.6" thickTop="1" thickBot="1" x14ac:dyDescent="0.35">
      <c r="A19" s="149"/>
      <c r="B19" s="93" t="s">
        <v>639</v>
      </c>
      <c r="C19" s="93" t="s">
        <v>639</v>
      </c>
      <c r="D19" s="93">
        <v>5</v>
      </c>
      <c r="E19" s="93">
        <v>4</v>
      </c>
      <c r="F19" s="150"/>
      <c r="G19" s="46"/>
    </row>
    <row r="20" spans="1:7" ht="15.6" thickTop="1" thickBot="1" x14ac:dyDescent="0.35">
      <c r="A20" s="147"/>
      <c r="B20" s="62" t="s">
        <v>641</v>
      </c>
      <c r="C20" s="62" t="s">
        <v>640</v>
      </c>
      <c r="D20" s="62">
        <v>1</v>
      </c>
      <c r="E20" s="62">
        <v>2</v>
      </c>
      <c r="F20" s="148"/>
      <c r="G20" s="51"/>
    </row>
    <row r="21" spans="1:7" ht="30" customHeight="1" x14ac:dyDescent="0.3">
      <c r="A21" s="141" t="s">
        <v>645</v>
      </c>
      <c r="B21" s="144" t="s">
        <v>646</v>
      </c>
      <c r="C21" s="12" t="s">
        <v>647</v>
      </c>
      <c r="D21" s="12">
        <v>1</v>
      </c>
      <c r="E21" s="144">
        <f>SUM(D21:D23)</f>
        <v>4</v>
      </c>
      <c r="F21" s="144">
        <f>SUM(E21:E31)</f>
        <v>45</v>
      </c>
      <c r="G21" s="53"/>
    </row>
    <row r="22" spans="1:7" x14ac:dyDescent="0.3">
      <c r="A22" s="149"/>
      <c r="B22" s="150"/>
      <c r="C22" s="6" t="s">
        <v>655</v>
      </c>
      <c r="D22" s="6">
        <v>1</v>
      </c>
      <c r="E22" s="150"/>
      <c r="F22" s="150"/>
      <c r="G22" s="46"/>
    </row>
    <row r="23" spans="1:7" ht="15" thickBot="1" x14ac:dyDescent="0.35">
      <c r="A23" s="149"/>
      <c r="B23" s="151"/>
      <c r="C23" s="44" t="s">
        <v>510</v>
      </c>
      <c r="D23" s="44">
        <v>2</v>
      </c>
      <c r="E23" s="150"/>
      <c r="F23" s="150"/>
      <c r="G23" s="46"/>
    </row>
    <row r="24" spans="1:7" ht="15" thickTop="1" x14ac:dyDescent="0.3">
      <c r="A24" s="149"/>
      <c r="B24" s="42" t="s">
        <v>648</v>
      </c>
      <c r="C24" s="42" t="s">
        <v>649</v>
      </c>
      <c r="D24" s="42">
        <v>5</v>
      </c>
      <c r="E24" s="6">
        <v>5</v>
      </c>
      <c r="F24" s="150"/>
      <c r="G24" s="46"/>
    </row>
    <row r="25" spans="1:7" x14ac:dyDescent="0.3">
      <c r="A25" s="149"/>
      <c r="B25" s="150" t="s">
        <v>650</v>
      </c>
      <c r="C25" s="6" t="s">
        <v>651</v>
      </c>
      <c r="D25" s="6">
        <v>2</v>
      </c>
      <c r="E25" s="150">
        <f>SUM(D25:D31)</f>
        <v>30</v>
      </c>
      <c r="F25" s="150"/>
      <c r="G25" s="46"/>
    </row>
    <row r="26" spans="1:7" x14ac:dyDescent="0.3">
      <c r="A26" s="149"/>
      <c r="B26" s="150"/>
      <c r="C26" s="6" t="s">
        <v>652</v>
      </c>
      <c r="D26" s="6">
        <v>4</v>
      </c>
      <c r="E26" s="150"/>
      <c r="F26" s="150"/>
      <c r="G26" s="46"/>
    </row>
    <row r="27" spans="1:7" x14ac:dyDescent="0.3">
      <c r="A27" s="149"/>
      <c r="B27" s="150"/>
      <c r="C27" s="6" t="s">
        <v>725</v>
      </c>
      <c r="D27" s="6">
        <v>1</v>
      </c>
      <c r="E27" s="150"/>
      <c r="F27" s="150"/>
      <c r="G27" s="46"/>
    </row>
    <row r="28" spans="1:7" x14ac:dyDescent="0.3">
      <c r="A28" s="149"/>
      <c r="B28" s="150"/>
      <c r="C28" s="6" t="s">
        <v>653</v>
      </c>
      <c r="D28" s="6">
        <v>4</v>
      </c>
      <c r="E28" s="150"/>
      <c r="F28" s="150"/>
      <c r="G28" s="46"/>
    </row>
    <row r="29" spans="1:7" x14ac:dyDescent="0.3">
      <c r="A29" s="149"/>
      <c r="B29" s="150"/>
      <c r="C29" s="6" t="s">
        <v>141</v>
      </c>
      <c r="D29" s="6">
        <v>12</v>
      </c>
      <c r="E29" s="150"/>
      <c r="F29" s="150"/>
      <c r="G29" s="46"/>
    </row>
    <row r="30" spans="1:7" ht="15" thickBot="1" x14ac:dyDescent="0.35">
      <c r="A30" s="149"/>
      <c r="B30" s="151"/>
      <c r="C30" s="44" t="s">
        <v>654</v>
      </c>
      <c r="D30" s="44">
        <v>1</v>
      </c>
      <c r="E30" s="151"/>
      <c r="F30" s="150"/>
      <c r="G30" s="46"/>
    </row>
    <row r="31" spans="1:7" ht="15.6" thickTop="1" thickBot="1" x14ac:dyDescent="0.35">
      <c r="A31" s="147"/>
      <c r="B31" s="62" t="s">
        <v>175</v>
      </c>
      <c r="C31" s="62" t="s">
        <v>656</v>
      </c>
      <c r="D31" s="62">
        <v>6</v>
      </c>
      <c r="E31" s="62">
        <v>6</v>
      </c>
      <c r="F31" s="148"/>
      <c r="G31" s="51"/>
    </row>
    <row r="32" spans="1:7" ht="30" customHeight="1" thickBot="1" x14ac:dyDescent="0.35">
      <c r="A32" s="141" t="s">
        <v>657</v>
      </c>
      <c r="B32" s="92" t="s">
        <v>378</v>
      </c>
      <c r="C32" s="92" t="s">
        <v>378</v>
      </c>
      <c r="D32" s="92">
        <v>4</v>
      </c>
      <c r="E32" s="92">
        <v>4</v>
      </c>
      <c r="F32" s="144">
        <f>SUM(E32:E49)</f>
        <v>52</v>
      </c>
      <c r="G32" s="53"/>
    </row>
    <row r="33" spans="1:7" ht="15" thickTop="1" x14ac:dyDescent="0.3">
      <c r="A33" s="149"/>
      <c r="B33" s="152" t="s">
        <v>658</v>
      </c>
      <c r="C33" s="42" t="s">
        <v>659</v>
      </c>
      <c r="D33" s="42">
        <v>1</v>
      </c>
      <c r="E33" s="152">
        <f>SUM(D33:D44)</f>
        <v>22</v>
      </c>
      <c r="F33" s="150"/>
      <c r="G33" s="46"/>
    </row>
    <row r="34" spans="1:7" x14ac:dyDescent="0.3">
      <c r="A34" s="149"/>
      <c r="B34" s="150"/>
      <c r="C34" s="6" t="s">
        <v>660</v>
      </c>
      <c r="D34" s="6">
        <v>1</v>
      </c>
      <c r="E34" s="150"/>
      <c r="F34" s="150"/>
      <c r="G34" s="46"/>
    </row>
    <row r="35" spans="1:7" x14ac:dyDescent="0.3">
      <c r="A35" s="149"/>
      <c r="B35" s="150"/>
      <c r="C35" s="6" t="s">
        <v>661</v>
      </c>
      <c r="D35" s="6">
        <v>2</v>
      </c>
      <c r="E35" s="150"/>
      <c r="F35" s="150"/>
      <c r="G35" s="46"/>
    </row>
    <row r="36" spans="1:7" x14ac:dyDescent="0.3">
      <c r="A36" s="149"/>
      <c r="B36" s="150"/>
      <c r="C36" s="6" t="s">
        <v>672</v>
      </c>
      <c r="D36" s="6">
        <v>2</v>
      </c>
      <c r="E36" s="150"/>
      <c r="F36" s="150"/>
      <c r="G36" s="46"/>
    </row>
    <row r="37" spans="1:7" x14ac:dyDescent="0.3">
      <c r="A37" s="149"/>
      <c r="B37" s="150"/>
      <c r="C37" s="6" t="s">
        <v>709</v>
      </c>
      <c r="D37" s="6">
        <v>4</v>
      </c>
      <c r="E37" s="150"/>
      <c r="F37" s="150"/>
      <c r="G37" s="46"/>
    </row>
    <row r="38" spans="1:7" x14ac:dyDescent="0.3">
      <c r="A38" s="149"/>
      <c r="B38" s="150"/>
      <c r="C38" s="6" t="s">
        <v>662</v>
      </c>
      <c r="D38" s="6">
        <v>1</v>
      </c>
      <c r="E38" s="150"/>
      <c r="F38" s="150"/>
      <c r="G38" s="46"/>
    </row>
    <row r="39" spans="1:7" x14ac:dyDescent="0.3">
      <c r="A39" s="149"/>
      <c r="B39" s="150"/>
      <c r="C39" s="6" t="s">
        <v>663</v>
      </c>
      <c r="D39" s="6">
        <v>1</v>
      </c>
      <c r="E39" s="150"/>
      <c r="F39" s="150"/>
      <c r="G39" s="46"/>
    </row>
    <row r="40" spans="1:7" x14ac:dyDescent="0.3">
      <c r="A40" s="149"/>
      <c r="B40" s="150"/>
      <c r="C40" s="6" t="s">
        <v>664</v>
      </c>
      <c r="D40" s="6">
        <v>2</v>
      </c>
      <c r="E40" s="150"/>
      <c r="F40" s="150"/>
      <c r="G40" s="46"/>
    </row>
    <row r="41" spans="1:7" x14ac:dyDescent="0.3">
      <c r="A41" s="149"/>
      <c r="B41" s="150"/>
      <c r="C41" s="6" t="s">
        <v>671</v>
      </c>
      <c r="D41" s="6">
        <v>1</v>
      </c>
      <c r="E41" s="150"/>
      <c r="F41" s="150"/>
      <c r="G41" s="46"/>
    </row>
    <row r="42" spans="1:7" x14ac:dyDescent="0.3">
      <c r="A42" s="149"/>
      <c r="B42" s="150"/>
      <c r="C42" s="6" t="s">
        <v>665</v>
      </c>
      <c r="D42" s="6">
        <v>2</v>
      </c>
      <c r="E42" s="150"/>
      <c r="F42" s="150"/>
      <c r="G42" s="46"/>
    </row>
    <row r="43" spans="1:7" x14ac:dyDescent="0.3">
      <c r="A43" s="149"/>
      <c r="B43" s="150"/>
      <c r="C43" s="6" t="s">
        <v>666</v>
      </c>
      <c r="D43" s="6">
        <v>3</v>
      </c>
      <c r="E43" s="150"/>
      <c r="F43" s="150"/>
      <c r="G43" s="46"/>
    </row>
    <row r="44" spans="1:7" ht="15" thickBot="1" x14ac:dyDescent="0.35">
      <c r="A44" s="149"/>
      <c r="B44" s="151"/>
      <c r="C44" s="44" t="s">
        <v>667</v>
      </c>
      <c r="D44" s="44">
        <v>2</v>
      </c>
      <c r="E44" s="151"/>
      <c r="F44" s="150"/>
      <c r="G44" s="46"/>
    </row>
    <row r="45" spans="1:7" ht="15" thickTop="1" x14ac:dyDescent="0.3">
      <c r="A45" s="149"/>
      <c r="B45" s="155" t="s">
        <v>668</v>
      </c>
      <c r="C45" s="45" t="s">
        <v>669</v>
      </c>
      <c r="D45" s="45">
        <v>2</v>
      </c>
      <c r="E45" s="155">
        <f>SUM(D45:D46)</f>
        <v>14</v>
      </c>
      <c r="F45" s="150"/>
      <c r="G45" s="46"/>
    </row>
    <row r="46" spans="1:7" ht="15" thickBot="1" x14ac:dyDescent="0.35">
      <c r="A46" s="149"/>
      <c r="B46" s="151"/>
      <c r="C46" s="44" t="s">
        <v>670</v>
      </c>
      <c r="D46" s="44">
        <v>12</v>
      </c>
      <c r="E46" s="151"/>
      <c r="F46" s="150"/>
      <c r="G46" s="46"/>
    </row>
    <row r="47" spans="1:7" ht="15" thickTop="1" x14ac:dyDescent="0.3">
      <c r="A47" s="149"/>
      <c r="B47" s="152" t="s">
        <v>673</v>
      </c>
      <c r="C47" s="42" t="s">
        <v>483</v>
      </c>
      <c r="D47" s="42">
        <v>5</v>
      </c>
      <c r="E47" s="152">
        <f>SUM(D47:D49)</f>
        <v>12</v>
      </c>
      <c r="F47" s="150"/>
      <c r="G47" s="46"/>
    </row>
    <row r="48" spans="1:7" x14ac:dyDescent="0.3">
      <c r="A48" s="149"/>
      <c r="B48" s="150"/>
      <c r="C48" s="6" t="s">
        <v>99</v>
      </c>
      <c r="D48" s="6">
        <v>6</v>
      </c>
      <c r="E48" s="150"/>
      <c r="F48" s="150"/>
      <c r="G48" s="46"/>
    </row>
    <row r="49" spans="1:7" ht="15" thickBot="1" x14ac:dyDescent="0.35">
      <c r="A49" s="147"/>
      <c r="B49" s="148"/>
      <c r="C49" s="13" t="s">
        <v>674</v>
      </c>
      <c r="D49" s="13">
        <v>1</v>
      </c>
      <c r="E49" s="148"/>
      <c r="F49" s="148"/>
      <c r="G49" s="51"/>
    </row>
    <row r="50" spans="1:7" x14ac:dyDescent="0.3">
      <c r="A50" s="141" t="s">
        <v>675</v>
      </c>
      <c r="B50" s="144" t="s">
        <v>677</v>
      </c>
      <c r="C50" s="12" t="s">
        <v>676</v>
      </c>
      <c r="D50" s="12">
        <v>3</v>
      </c>
      <c r="E50" s="144">
        <f>SUM(D50:D56)</f>
        <v>12</v>
      </c>
      <c r="F50" s="144">
        <f>SUM(E50:E60)</f>
        <v>17</v>
      </c>
      <c r="G50" s="53"/>
    </row>
    <row r="51" spans="1:7" x14ac:dyDescent="0.3">
      <c r="A51" s="149"/>
      <c r="B51" s="150"/>
      <c r="C51" s="6" t="s">
        <v>678</v>
      </c>
      <c r="D51" s="6">
        <v>1</v>
      </c>
      <c r="E51" s="150"/>
      <c r="F51" s="150"/>
      <c r="G51" s="46"/>
    </row>
    <row r="52" spans="1:7" x14ac:dyDescent="0.3">
      <c r="A52" s="149"/>
      <c r="B52" s="150"/>
      <c r="C52" s="6" t="s">
        <v>679</v>
      </c>
      <c r="D52" s="6">
        <v>2</v>
      </c>
      <c r="E52" s="150"/>
      <c r="F52" s="150"/>
      <c r="G52" s="46"/>
    </row>
    <row r="53" spans="1:7" x14ac:dyDescent="0.3">
      <c r="A53" s="149"/>
      <c r="B53" s="150"/>
      <c r="C53" s="6" t="s">
        <v>727</v>
      </c>
      <c r="D53" s="6">
        <v>1</v>
      </c>
      <c r="E53" s="150"/>
      <c r="F53" s="150"/>
      <c r="G53" s="46"/>
    </row>
    <row r="54" spans="1:7" x14ac:dyDescent="0.3">
      <c r="A54" s="149"/>
      <c r="B54" s="150"/>
      <c r="C54" s="6" t="s">
        <v>728</v>
      </c>
      <c r="D54" s="6">
        <v>1</v>
      </c>
      <c r="E54" s="150"/>
      <c r="F54" s="150"/>
      <c r="G54" s="46"/>
    </row>
    <row r="55" spans="1:7" x14ac:dyDescent="0.3">
      <c r="A55" s="149"/>
      <c r="B55" s="150"/>
      <c r="C55" s="6" t="s">
        <v>683</v>
      </c>
      <c r="D55" s="6">
        <v>2</v>
      </c>
      <c r="E55" s="150"/>
      <c r="F55" s="150"/>
      <c r="G55" s="46"/>
    </row>
    <row r="56" spans="1:7" ht="15" thickBot="1" x14ac:dyDescent="0.35">
      <c r="A56" s="149"/>
      <c r="B56" s="151"/>
      <c r="C56" s="44" t="s">
        <v>684</v>
      </c>
      <c r="D56" s="44">
        <v>2</v>
      </c>
      <c r="E56" s="151"/>
      <c r="F56" s="150"/>
      <c r="G56" s="46"/>
    </row>
    <row r="57" spans="1:7" ht="15" thickTop="1" x14ac:dyDescent="0.3">
      <c r="A57" s="149"/>
      <c r="B57" s="155" t="s">
        <v>680</v>
      </c>
      <c r="C57" s="45" t="s">
        <v>681</v>
      </c>
      <c r="D57" s="45">
        <v>2</v>
      </c>
      <c r="E57" s="155">
        <f>SUM(D57:D58)</f>
        <v>3</v>
      </c>
      <c r="F57" s="150"/>
      <c r="G57" s="46"/>
    </row>
    <row r="58" spans="1:7" ht="15" thickBot="1" x14ac:dyDescent="0.35">
      <c r="A58" s="149"/>
      <c r="B58" s="151"/>
      <c r="C58" s="44" t="s">
        <v>682</v>
      </c>
      <c r="D58" s="44">
        <v>1</v>
      </c>
      <c r="E58" s="151"/>
      <c r="F58" s="150"/>
      <c r="G58" s="46"/>
    </row>
    <row r="59" spans="1:7" ht="15" thickTop="1" x14ac:dyDescent="0.3">
      <c r="A59" s="149"/>
      <c r="B59" s="152" t="s">
        <v>685</v>
      </c>
      <c r="C59" s="42" t="s">
        <v>686</v>
      </c>
      <c r="D59" s="42">
        <v>1</v>
      </c>
      <c r="E59" s="152">
        <f>SUM(D59:D60)</f>
        <v>2</v>
      </c>
      <c r="F59" s="150"/>
      <c r="G59" s="46"/>
    </row>
    <row r="60" spans="1:7" ht="15" thickBot="1" x14ac:dyDescent="0.35">
      <c r="A60" s="147"/>
      <c r="B60" s="148"/>
      <c r="C60" s="13" t="s">
        <v>687</v>
      </c>
      <c r="D60" s="13">
        <v>1</v>
      </c>
      <c r="E60" s="148"/>
      <c r="F60" s="148"/>
      <c r="G60" s="51"/>
    </row>
    <row r="61" spans="1:7" ht="15" thickBot="1" x14ac:dyDescent="0.35">
      <c r="A61" s="141" t="s">
        <v>688</v>
      </c>
      <c r="B61" s="92" t="s">
        <v>137</v>
      </c>
      <c r="C61" s="92" t="s">
        <v>137</v>
      </c>
      <c r="D61" s="92">
        <v>7</v>
      </c>
      <c r="E61" s="92">
        <v>7</v>
      </c>
      <c r="F61" s="144">
        <f>SUM(E61:E65)</f>
        <v>14</v>
      </c>
      <c r="G61" s="53"/>
    </row>
    <row r="62" spans="1:7" ht="15" thickTop="1" x14ac:dyDescent="0.3">
      <c r="A62" s="149"/>
      <c r="B62" s="152" t="s">
        <v>689</v>
      </c>
      <c r="C62" s="42" t="s">
        <v>690</v>
      </c>
      <c r="D62" s="42">
        <v>1</v>
      </c>
      <c r="E62" s="152">
        <f>SUM(D62:D65)</f>
        <v>7</v>
      </c>
      <c r="F62" s="150"/>
      <c r="G62" s="46"/>
    </row>
    <row r="63" spans="1:7" x14ac:dyDescent="0.3">
      <c r="A63" s="149"/>
      <c r="B63" s="150"/>
      <c r="C63" s="6" t="s">
        <v>155</v>
      </c>
      <c r="D63" s="6">
        <v>4</v>
      </c>
      <c r="E63" s="150"/>
      <c r="F63" s="150"/>
      <c r="G63" s="46"/>
    </row>
    <row r="64" spans="1:7" x14ac:dyDescent="0.3">
      <c r="A64" s="149"/>
      <c r="B64" s="150"/>
      <c r="C64" s="6" t="s">
        <v>691</v>
      </c>
      <c r="D64" s="6">
        <v>1</v>
      </c>
      <c r="E64" s="150"/>
      <c r="F64" s="150"/>
      <c r="G64" s="46"/>
    </row>
    <row r="65" spans="1:7" ht="15" thickBot="1" x14ac:dyDescent="0.35">
      <c r="A65" s="147"/>
      <c r="B65" s="148"/>
      <c r="C65" s="13" t="s">
        <v>692</v>
      </c>
      <c r="D65" s="13">
        <v>1</v>
      </c>
      <c r="E65" s="148"/>
      <c r="F65" s="148"/>
      <c r="G65" s="51"/>
    </row>
    <row r="66" spans="1:7" ht="30" customHeight="1" x14ac:dyDescent="0.3">
      <c r="A66" s="141" t="s">
        <v>726</v>
      </c>
      <c r="B66" s="144" t="s">
        <v>693</v>
      </c>
      <c r="C66" s="12" t="s">
        <v>694</v>
      </c>
      <c r="D66" s="12">
        <v>1</v>
      </c>
      <c r="E66" s="144">
        <f>SUM(D66:D68)</f>
        <v>6</v>
      </c>
      <c r="F66" s="144">
        <f>SUM(E66:E71)</f>
        <v>15</v>
      </c>
      <c r="G66" s="53"/>
    </row>
    <row r="67" spans="1:7" x14ac:dyDescent="0.3">
      <c r="A67" s="149"/>
      <c r="B67" s="150"/>
      <c r="C67" s="6" t="s">
        <v>695</v>
      </c>
      <c r="D67" s="6">
        <v>3</v>
      </c>
      <c r="E67" s="150"/>
      <c r="F67" s="150"/>
      <c r="G67" s="46"/>
    </row>
    <row r="68" spans="1:7" ht="15" thickBot="1" x14ac:dyDescent="0.35">
      <c r="A68" s="149"/>
      <c r="B68" s="151"/>
      <c r="C68" s="44" t="s">
        <v>696</v>
      </c>
      <c r="D68" s="44">
        <v>2</v>
      </c>
      <c r="E68" s="151"/>
      <c r="F68" s="150"/>
      <c r="G68" s="46"/>
    </row>
    <row r="69" spans="1:7" ht="15" thickTop="1" x14ac:dyDescent="0.3">
      <c r="A69" s="149"/>
      <c r="B69" s="152" t="s">
        <v>697</v>
      </c>
      <c r="C69" s="42" t="s">
        <v>698</v>
      </c>
      <c r="D69" s="42">
        <v>1</v>
      </c>
      <c r="E69" s="152">
        <f>SUM(D69:D71)</f>
        <v>9</v>
      </c>
      <c r="F69" s="150"/>
      <c r="G69" s="46"/>
    </row>
    <row r="70" spans="1:7" x14ac:dyDescent="0.3">
      <c r="A70" s="149"/>
      <c r="B70" s="150"/>
      <c r="C70" s="6" t="s">
        <v>699</v>
      </c>
      <c r="D70" s="6">
        <v>3</v>
      </c>
      <c r="E70" s="150"/>
      <c r="F70" s="150"/>
      <c r="G70" s="46"/>
    </row>
    <row r="71" spans="1:7" ht="15" thickBot="1" x14ac:dyDescent="0.35">
      <c r="A71" s="147"/>
      <c r="B71" s="148"/>
      <c r="C71" s="13" t="s">
        <v>700</v>
      </c>
      <c r="D71" s="13">
        <v>5</v>
      </c>
      <c r="E71" s="148"/>
      <c r="F71" s="148"/>
      <c r="G71" s="51"/>
    </row>
    <row r="72" spans="1:7" x14ac:dyDescent="0.3">
      <c r="A72" s="141" t="s">
        <v>701</v>
      </c>
      <c r="B72" s="144" t="s">
        <v>702</v>
      </c>
      <c r="C72" s="12" t="s">
        <v>703</v>
      </c>
      <c r="D72" s="12">
        <v>5</v>
      </c>
      <c r="E72" s="144">
        <f>SUM(D72:D78)</f>
        <v>17</v>
      </c>
      <c r="F72" s="144">
        <f>SUM(E72:E92)</f>
        <v>93</v>
      </c>
      <c r="G72" s="53"/>
    </row>
    <row r="73" spans="1:7" x14ac:dyDescent="0.3">
      <c r="A73" s="149"/>
      <c r="B73" s="150"/>
      <c r="C73" s="6" t="s">
        <v>710</v>
      </c>
      <c r="D73" s="6">
        <v>1</v>
      </c>
      <c r="E73" s="150"/>
      <c r="F73" s="150"/>
      <c r="G73" s="46"/>
    </row>
    <row r="74" spans="1:7" x14ac:dyDescent="0.3">
      <c r="A74" s="149"/>
      <c r="B74" s="150"/>
      <c r="C74" s="6" t="s">
        <v>704</v>
      </c>
      <c r="D74" s="6">
        <v>1</v>
      </c>
      <c r="E74" s="150"/>
      <c r="F74" s="150"/>
      <c r="G74" s="46"/>
    </row>
    <row r="75" spans="1:7" x14ac:dyDescent="0.3">
      <c r="A75" s="149"/>
      <c r="B75" s="150"/>
      <c r="C75" s="6" t="s">
        <v>705</v>
      </c>
      <c r="D75" s="6">
        <v>1</v>
      </c>
      <c r="E75" s="150"/>
      <c r="F75" s="150"/>
      <c r="G75" s="46"/>
    </row>
    <row r="76" spans="1:7" x14ac:dyDescent="0.3">
      <c r="A76" s="149"/>
      <c r="B76" s="150"/>
      <c r="C76" s="6" t="s">
        <v>706</v>
      </c>
      <c r="D76" s="6">
        <v>1</v>
      </c>
      <c r="E76" s="150"/>
      <c r="F76" s="150"/>
      <c r="G76" s="46"/>
    </row>
    <row r="77" spans="1:7" x14ac:dyDescent="0.3">
      <c r="A77" s="149"/>
      <c r="B77" s="150"/>
      <c r="C77" s="6" t="s">
        <v>707</v>
      </c>
      <c r="D77" s="6">
        <v>6</v>
      </c>
      <c r="E77" s="150"/>
      <c r="F77" s="150"/>
      <c r="G77" s="46"/>
    </row>
    <row r="78" spans="1:7" ht="15" thickBot="1" x14ac:dyDescent="0.35">
      <c r="A78" s="149"/>
      <c r="B78" s="151"/>
      <c r="C78" s="44" t="s">
        <v>708</v>
      </c>
      <c r="D78" s="44">
        <v>2</v>
      </c>
      <c r="E78" s="151"/>
      <c r="F78" s="150"/>
      <c r="G78" s="46"/>
    </row>
    <row r="79" spans="1:7" ht="15" thickTop="1" x14ac:dyDescent="0.3">
      <c r="A79" s="149"/>
      <c r="B79" s="155" t="s">
        <v>717</v>
      </c>
      <c r="C79" s="45" t="s">
        <v>528</v>
      </c>
      <c r="D79" s="45">
        <v>3</v>
      </c>
      <c r="E79" s="155">
        <f>SUM(D79:D83)</f>
        <v>29</v>
      </c>
      <c r="F79" s="150"/>
      <c r="G79" s="46"/>
    </row>
    <row r="80" spans="1:7" x14ac:dyDescent="0.3">
      <c r="A80" s="149"/>
      <c r="B80" s="150"/>
      <c r="C80" s="6" t="s">
        <v>74</v>
      </c>
      <c r="D80" s="6">
        <v>11</v>
      </c>
      <c r="E80" s="150"/>
      <c r="F80" s="150"/>
      <c r="G80" s="46"/>
    </row>
    <row r="81" spans="1:7" x14ac:dyDescent="0.3">
      <c r="A81" s="149"/>
      <c r="B81" s="150"/>
      <c r="C81" s="6" t="s">
        <v>718</v>
      </c>
      <c r="D81" s="4">
        <v>2</v>
      </c>
      <c r="E81" s="150"/>
      <c r="F81" s="150"/>
      <c r="G81" s="46"/>
    </row>
    <row r="82" spans="1:7" x14ac:dyDescent="0.3">
      <c r="A82" s="149"/>
      <c r="B82" s="150"/>
      <c r="C82" s="6" t="s">
        <v>719</v>
      </c>
      <c r="D82" s="4">
        <v>9</v>
      </c>
      <c r="E82" s="150"/>
      <c r="F82" s="150"/>
      <c r="G82" s="46"/>
    </row>
    <row r="83" spans="1:7" ht="15" thickBot="1" x14ac:dyDescent="0.35">
      <c r="A83" s="149"/>
      <c r="B83" s="151"/>
      <c r="C83" s="44" t="s">
        <v>720</v>
      </c>
      <c r="D83" s="70">
        <v>4</v>
      </c>
      <c r="E83" s="151"/>
      <c r="F83" s="150"/>
      <c r="G83" s="46"/>
    </row>
    <row r="84" spans="1:7" ht="15" thickTop="1" x14ac:dyDescent="0.3">
      <c r="A84" s="149"/>
      <c r="B84" s="155" t="s">
        <v>716</v>
      </c>
      <c r="C84" s="45" t="s">
        <v>711</v>
      </c>
      <c r="D84" s="45">
        <v>9</v>
      </c>
      <c r="E84" s="155">
        <f>SUM(D84:D88)</f>
        <v>18</v>
      </c>
      <c r="F84" s="150"/>
      <c r="G84" s="46"/>
    </row>
    <row r="85" spans="1:7" x14ac:dyDescent="0.3">
      <c r="A85" s="149"/>
      <c r="B85" s="150"/>
      <c r="C85" s="6" t="s">
        <v>712</v>
      </c>
      <c r="D85" s="6">
        <v>4</v>
      </c>
      <c r="E85" s="150"/>
      <c r="F85" s="150"/>
      <c r="G85" s="46"/>
    </row>
    <row r="86" spans="1:7" x14ac:dyDescent="0.3">
      <c r="A86" s="149"/>
      <c r="B86" s="150"/>
      <c r="C86" s="6" t="s">
        <v>713</v>
      </c>
      <c r="D86" s="6">
        <v>1</v>
      </c>
      <c r="E86" s="150"/>
      <c r="F86" s="150"/>
      <c r="G86" s="46"/>
    </row>
    <row r="87" spans="1:7" x14ac:dyDescent="0.3">
      <c r="A87" s="149"/>
      <c r="B87" s="150"/>
      <c r="C87" s="6" t="s">
        <v>714</v>
      </c>
      <c r="D87" s="6">
        <v>1</v>
      </c>
      <c r="E87" s="150"/>
      <c r="F87" s="150"/>
      <c r="G87" s="46"/>
    </row>
    <row r="88" spans="1:7" ht="15" thickBot="1" x14ac:dyDescent="0.35">
      <c r="A88" s="149"/>
      <c r="B88" s="151"/>
      <c r="C88" s="44" t="s">
        <v>715</v>
      </c>
      <c r="D88" s="44">
        <v>3</v>
      </c>
      <c r="E88" s="151"/>
      <c r="F88" s="150"/>
      <c r="G88" s="46"/>
    </row>
    <row r="89" spans="1:7" ht="15" thickTop="1" x14ac:dyDescent="0.3">
      <c r="A89" s="149"/>
      <c r="B89" s="152" t="s">
        <v>721</v>
      </c>
      <c r="C89" s="42" t="s">
        <v>108</v>
      </c>
      <c r="D89" s="42">
        <v>16</v>
      </c>
      <c r="E89" s="152">
        <f>SUM(D89:D92)</f>
        <v>29</v>
      </c>
      <c r="F89" s="150"/>
      <c r="G89" s="46"/>
    </row>
    <row r="90" spans="1:7" x14ac:dyDescent="0.3">
      <c r="A90" s="149"/>
      <c r="B90" s="150"/>
      <c r="C90" s="6" t="s">
        <v>221</v>
      </c>
      <c r="D90" s="6">
        <v>7</v>
      </c>
      <c r="E90" s="150"/>
      <c r="F90" s="150"/>
      <c r="G90" s="46"/>
    </row>
    <row r="91" spans="1:7" x14ac:dyDescent="0.3">
      <c r="A91" s="149"/>
      <c r="B91" s="150"/>
      <c r="C91" s="6" t="s">
        <v>533</v>
      </c>
      <c r="D91" s="6">
        <v>4</v>
      </c>
      <c r="E91" s="150"/>
      <c r="F91" s="150"/>
      <c r="G91" s="46"/>
    </row>
    <row r="92" spans="1:7" ht="15" thickBot="1" x14ac:dyDescent="0.35">
      <c r="A92" s="147"/>
      <c r="B92" s="148"/>
      <c r="C92" s="13" t="s">
        <v>722</v>
      </c>
      <c r="D92" s="13">
        <v>2</v>
      </c>
      <c r="E92" s="148"/>
      <c r="F92" s="148"/>
      <c r="G92" s="51"/>
    </row>
    <row r="93" spans="1:7" x14ac:dyDescent="0.3">
      <c r="A93" s="141" t="s">
        <v>476</v>
      </c>
      <c r="B93" s="144" t="s">
        <v>136</v>
      </c>
      <c r="C93" s="12" t="s">
        <v>723</v>
      </c>
      <c r="D93" s="12">
        <v>1</v>
      </c>
      <c r="E93" s="144" t="s">
        <v>136</v>
      </c>
      <c r="F93" s="144">
        <f>SUM(D93:D96)</f>
        <v>5</v>
      </c>
      <c r="G93" s="53"/>
    </row>
    <row r="94" spans="1:7" x14ac:dyDescent="0.3">
      <c r="A94" s="149"/>
      <c r="B94" s="150"/>
      <c r="C94" s="6" t="s">
        <v>68</v>
      </c>
      <c r="D94" s="6">
        <v>2</v>
      </c>
      <c r="E94" s="150"/>
      <c r="F94" s="150"/>
      <c r="G94" s="46"/>
    </row>
    <row r="95" spans="1:7" x14ac:dyDescent="0.3">
      <c r="A95" s="149"/>
      <c r="B95" s="150"/>
      <c r="C95" s="6" t="s">
        <v>724</v>
      </c>
      <c r="D95" s="6">
        <v>1</v>
      </c>
      <c r="E95" s="150"/>
      <c r="F95" s="150"/>
      <c r="G95" s="46"/>
    </row>
    <row r="96" spans="1:7" ht="15" thickBot="1" x14ac:dyDescent="0.35">
      <c r="A96" s="147"/>
      <c r="B96" s="148"/>
      <c r="C96" s="13" t="s">
        <v>298</v>
      </c>
      <c r="D96" s="13">
        <v>1</v>
      </c>
      <c r="E96" s="148"/>
      <c r="F96" s="148"/>
      <c r="G96" s="51"/>
    </row>
  </sheetData>
  <mergeCells count="64">
    <mergeCell ref="F4:F8"/>
    <mergeCell ref="A4:A8"/>
    <mergeCell ref="A2:A3"/>
    <mergeCell ref="B2:B3"/>
    <mergeCell ref="B4:B5"/>
    <mergeCell ref="E4:E5"/>
    <mergeCell ref="E2:E3"/>
    <mergeCell ref="F2:F3"/>
    <mergeCell ref="B6:B7"/>
    <mergeCell ref="E6:E7"/>
    <mergeCell ref="E9:E10"/>
    <mergeCell ref="E11:E14"/>
    <mergeCell ref="E15:E18"/>
    <mergeCell ref="F9:F20"/>
    <mergeCell ref="A9:A20"/>
    <mergeCell ref="B9:B10"/>
    <mergeCell ref="B11:B14"/>
    <mergeCell ref="B15:B18"/>
    <mergeCell ref="F21:F31"/>
    <mergeCell ref="B33:B44"/>
    <mergeCell ref="B45:B46"/>
    <mergeCell ref="B47:B49"/>
    <mergeCell ref="A32:A49"/>
    <mergeCell ref="E33:E44"/>
    <mergeCell ref="E45:E46"/>
    <mergeCell ref="E47:E49"/>
    <mergeCell ref="F32:F49"/>
    <mergeCell ref="B21:B23"/>
    <mergeCell ref="E21:E23"/>
    <mergeCell ref="B25:B30"/>
    <mergeCell ref="E25:E30"/>
    <mergeCell ref="A21:A31"/>
    <mergeCell ref="A50:A60"/>
    <mergeCell ref="B62:B65"/>
    <mergeCell ref="E62:E65"/>
    <mergeCell ref="F61:F65"/>
    <mergeCell ref="A61:A65"/>
    <mergeCell ref="B50:B56"/>
    <mergeCell ref="B57:B58"/>
    <mergeCell ref="B59:B60"/>
    <mergeCell ref="E50:E56"/>
    <mergeCell ref="E57:E58"/>
    <mergeCell ref="E59:E60"/>
    <mergeCell ref="B72:B78"/>
    <mergeCell ref="B79:B83"/>
    <mergeCell ref="B84:B88"/>
    <mergeCell ref="B89:B92"/>
    <mergeCell ref="F50:F60"/>
    <mergeCell ref="F93:F96"/>
    <mergeCell ref="E93:E96"/>
    <mergeCell ref="B93:B96"/>
    <mergeCell ref="A93:A96"/>
    <mergeCell ref="A66:A71"/>
    <mergeCell ref="B69:B71"/>
    <mergeCell ref="B66:B68"/>
    <mergeCell ref="E66:E68"/>
    <mergeCell ref="E69:E71"/>
    <mergeCell ref="F66:F71"/>
    <mergeCell ref="E72:E78"/>
    <mergeCell ref="E79:E83"/>
    <mergeCell ref="E84:E88"/>
    <mergeCell ref="E89:E92"/>
    <mergeCell ref="F72:F92"/>
    <mergeCell ref="A72:A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Q9</vt:lpstr>
      <vt:lpstr>Q11</vt:lpstr>
      <vt:lpstr>Q12</vt:lpstr>
      <vt:lpstr>Q13</vt:lpstr>
      <vt:lpstr>Q14</vt:lpstr>
      <vt:lpstr>Q15</vt:lpstr>
      <vt:lpstr>Q16</vt:lpstr>
      <vt:lpstr>Q17</vt:lpstr>
      <vt:lpstr>Q18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Laidlaw, Sophie</dc:creator>
  <cp:keywords/>
  <dc:description/>
  <cp:lastModifiedBy>Laidlaw, Sophie</cp:lastModifiedBy>
  <cp:revision/>
  <dcterms:created xsi:type="dcterms:W3CDTF">2015-06-05T18:17:20Z</dcterms:created>
  <dcterms:modified xsi:type="dcterms:W3CDTF">2026-04-23T11:03:49Z</dcterms:modified>
  <cp:category/>
  <cp:contentStatus/>
</cp:coreProperties>
</file>